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2EC182D1-E6EB-40C4-87C2-EC30535AFA40}" xr6:coauthVersionLast="47" xr6:coauthVersionMax="47" xr10:uidLastSave="{00000000-0000-0000-0000-000000000000}"/>
  <workbookProtection workbookAlgorithmName="SHA-512" workbookHashValue="ukMayYBa7XMjQcPtFxUP/zsiCq8G4aaUHTdI2VM6Okw+FKeU3CChxYZnRqyfk8ZO0zPUAaO+bh6XGZRBivKWpg==" workbookSaltValue="XkUtuiQvvIYNIbmI436gaw==" workbookSpinCount="100000" lockStructure="1"/>
  <bookViews>
    <workbookView xWindow="-120" yWindow="-120" windowWidth="20730" windowHeight="1116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H14" i="2"/>
  <c r="AG14" i="2" s="1"/>
  <c r="AH15" i="2"/>
  <c r="AG15" i="2" s="1"/>
  <c r="AH16" i="2"/>
  <c r="AG16" i="2" s="1"/>
  <c r="AH17" i="2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<sst xmlns="http://schemas.openxmlformats.org/spreadsheetml/2006/main" count="778" uniqueCount="381">
  <si>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</si>
  <si>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</si>
  <si>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</si>
  <si>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</si>
  <si>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</si>
  <si>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</si>
  <si>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</si>
  <si>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</si>
  <si>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</si>
  <si>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</si>
  <si>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</si>
  <si>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</si>
  <si>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</si>
  <si>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</si>
  <si>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</si>
  <si>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</si>
  <si>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</si>
  <si>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</si>
  <si>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</si>
  <si>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</si>
  <si>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</si>
  <si>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</si>
  <si>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</si>
  <si>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</si>
  <si>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</si>
  <si>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</si>
  <si>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</si>
  <si>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</si>
  <si>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</si>
  <si>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</si>
  <si>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</si>
  <si>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</si>
  <si>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</si>
  <si>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</si>
  <si>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</si>
  <si>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</si>
  <si>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</si>
  <si>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</si>
  <si>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</si>
  <si>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</si>
  <si>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</si>
  <si>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</si>
  <si>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</si>
  <si>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</si>
  <si>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</si>
  <si>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</si>
  <si>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</si>
  <si>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</si>
  <si>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</si>
  <si>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</si>
  <si>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</si>
  <si>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</si>
  <si>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</si>
  <si>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</si>
  <si>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</si>
  <si>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</si>
  <si>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</si>
  <si>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</si>
  <si>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</si>
  <si>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</si>
  <si>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</si>
  <si>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</si>
  <si>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</si>
  <si>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</si>
  <si>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</si>
  <si>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</si>
  <si>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</si>
  <si>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</si>
  <si>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</si>
  <si>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</si>
  <si>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</si>
  <si>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</si>
  <si>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</si>
  <si>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</si>
  <si>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</si>
  <si>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</si>
  <si>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</si>
  <si>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</si>
  <si>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</si>
  <si>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</si>
  <si>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</si>
  <si>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</si>
  <si>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</si>
  <si>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</si>
  <si>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</si>
  <si>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</si>
  <si>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</si>
  <si>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</si>
  <si>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</si>
  <si>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</si>
  <si>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</si>
  <si>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</si>
  <si>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</si>
  <si>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</si>
  <si>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</si>
  <si>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</si>
  <si>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</si>
  <si>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</si>
  <si>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</si>
  <si>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</si>
  <si>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</si>
  <si>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</si>
  <si>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</si>
  <si>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</si>
  <si>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</si>
  <si>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</si>
  <si>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</si>
  <si>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</si>
  <si>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</si>
  <si>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</si>
  <si>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</si>
  <si>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</si>
  <si>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</si>
  <si>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</si>
  <si>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</si>
  <si>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</si>
  <si>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</si>
  <si>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</si>
  <si>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</si>
  <si>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</si>
  <si>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</si>
  <si>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</si>
  <si>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</si>
  <si>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</si>
  <si>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</si>
  <si>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</si>
  <si>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</si>
  <si>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</si>
  <si>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</si>
  <si>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</si>
  <si>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</si>
  <si>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</si>
  <si>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</si>
  <si>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</si>
  <si>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</si>
  <si>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</si>
  <si>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</si>
  <si>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</si>
  <si>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</si>
  <si>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</si>
  <si>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</si>
  <si>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</si>
  <si>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</si>
  <si>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</si>
  <si>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</si>
  <si>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</si>
  <si>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</si>
  <si>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</si>
  <si>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</si>
  <si>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</si>
  <si>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</si>
  <si>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</si>
  <si>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</si>
  <si>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</si>
  <si>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</si>
  <si>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</si>
  <si>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</si>
  <si>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</si>
  <si>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</si>
  <si>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</si>
  <si>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</si>
  <si>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</si>
  <si>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</si>
  <si>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</si>
  <si>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</si>
  <si>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</si>
  <si>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</si>
  <si>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</si>
  <si>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</si>
  <si>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</si>
  <si>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</si>
  <si>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</si>
  <si>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</si>
  <si>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</si>
  <si>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</si>
  <si>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</si>
  <si>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</si>
  <si>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</si>
  <si>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</si>
  <si>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</si>
  <si>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</si>
  <si>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</si>
  <si>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</si>
  <si>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</si>
  <si>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</si>
  <si>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</si>
  <si>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</si>
  <si>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</si>
  <si>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</si>
  <si>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</si>
  <si>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</si>
  <si>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</si>
  <si>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</si>
  <si>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</si>
  <si>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</si>
  <si>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</si>
  <si>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</si>
  <si>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</si>
  <si>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</si>
  <si>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</si>
  <si>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</si>
  <si>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</si>
  <si>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</si>
  <si>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</si>
  <si>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</si>
  <si>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</si>
  <si>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</si>
  <si>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</si>
  <si>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</si>
  <si>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</si>
  <si>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</si>
  <si>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</si>
  <si>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</si>
  <si>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</si>
  <si>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</si>
  <si>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</si>
  <si>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</si>
  <si>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</si>
  <si>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</si>
  <si>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</si>
  <si>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</si>
  <si>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</si>
  <si>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</si>
  <si>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</si>
  <si>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</si>
  <si>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</si>
  <si>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</si>
  <si>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</si>
  <si>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</si>
  <si>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</si>
  <si>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</si>
  <si>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</si>
  <si>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</si>
  <si>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</si>
  <si>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</si>
  <si>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</si>
  <si>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</si>
  <si>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</si>
  <si>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</si>
  <si>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</si>
  <si>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</si>
  <si>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</si>
  <si>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</si>
  <si>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</si>
  <si>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</si>
  <si>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</si>
  <si>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</si>
  <si>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</si>
  <si>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</si>
  <si>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</si>
  <si>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</si>
  <si>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</si>
  <si>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</si>
  <si>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</si>
  <si>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</si>
  <si>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</si>
  <si>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</si>
  <si>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</si>
  <si>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</si>
  <si>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</si>
  <si>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</si>
  <si>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</si>
  <si>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</si>
  <si>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</si>
  <si>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</si>
  <si>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</si>
  <si>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</si>
  <si>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</si>
  <si>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</si>
  <si>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</si>
  <si>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</si>
  <si>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</si>
  <si>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</si>
  <si>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</si>
  <si>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</si>
  <si>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</si>
  <si>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</si>
  <si>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</si>
  <si>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</si>
  <si>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</si>
  <si>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</si>
  <si>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</si>
  <si>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</si>
  <si>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</si>
  <si>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</si>
  <si>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</si>
  <si>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</si>
  <si>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</si>
  <si>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</si>
  <si>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</si>
  <si>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</si>
  <si>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</si>
  <si>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</si>
  <si>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</si>
  <si>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</si>
  <si>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</si>
  <si>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</si>
  <si>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</si>
  <si>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</si>
  <si>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</si>
  <si>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</si>
  <si>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</si>
  <si>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</si>
  <si>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</si>
  <si>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</si>
  <si>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</si>
  <si>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</si>
  <si>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</si>
  <si>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</si>
  <si>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</si>
  <si>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</si>
  <si>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</si>
  <si>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</si>
  <si>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</si>
  <si>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</si>
  <si>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</si>
  <si>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</si>
  <si>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</si>
  <si>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</si>
  <si>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</si>
  <si>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</si>
  <si>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</si>
  <si>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</si>
  <si>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</si>
  <si>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</si>
  <si>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</si>
  <si>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</si>
  <si>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</si>
  <si>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</si>
  <si>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</si>
  <si>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</si>
  <si>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</si>
  <si>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</si>
  <si>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</si>
  <si>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</si>
  <si>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</si>
  <si>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</si>
  <si>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</si>
  <si>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</si>
  <si>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</si>
  <si>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</si>
  <si>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</si>
  <si>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</si>
  <si>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</si>
  <si>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</si>
  <si>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</si>
  <si>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</si>
  <si>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</si>
  <si>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</si>
  <si>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</si>
  <si>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</si>
  <si>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</si>
  <si>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</si>
  <si>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</si>
  <si>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</si>
  <si>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</si>
  <si>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</si>
  <si>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</si>
  <si>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</si>
  <si>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</si>
  <si>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</si>
  <si>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</si>
  <si>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</si>
  <si>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</si>
  <si>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</si>
  <si>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</si>
  <si>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</si>
  <si>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</si>
  <si>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</si>
  <si>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</si>
  <si>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</si>
  <si>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</si>
  <si>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</si>
  <si>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</si>
  <si>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</si>
  <si>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</si>
  <si>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</si>
  <si>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Fazenda Campo Redondo</t>
  </si>
  <si>
    <t>Araxá</t>
  </si>
  <si>
    <t xml:space="preserve">área 1 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</si>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</sst>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58" workbookViewId="0">
      <selection activeCell="A73" sqref="A73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377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378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46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/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>
        <v>28.8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166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12</v>
      </c>
      <c r="C22" s="228">
        <v>75</v>
      </c>
      <c r="D22" s="231">
        <v>1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20</v>
      </c>
      <c r="C23" s="227">
        <v>225</v>
      </c>
      <c r="D23" s="232">
        <v>0.9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61</v>
      </c>
      <c r="C24" s="228">
        <v>500</v>
      </c>
      <c r="D24" s="231">
        <v>0.9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15</v>
      </c>
      <c r="C25" s="227">
        <v>730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88</v>
      </c>
      <c r="C26" s="228">
        <v>730</v>
      </c>
      <c r="D26" s="234"/>
      <c r="E26" s="240">
        <v>33</v>
      </c>
      <c r="F26" s="241">
        <v>337</v>
      </c>
      <c r="G26" s="255">
        <f>(ROUND(E26,3)*1.032)*ROUND(F26,3)</f>
        <v>11476.871999999999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176</v>
      </c>
      <c r="C33" s="211" t="s">
        <v>91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176</v>
      </c>
      <c r="C34" s="79" t="s">
        <v>91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176</v>
      </c>
      <c r="C35" s="211" t="s">
        <v>91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43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43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43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43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1022000</v>
      </c>
      <c r="D52" s="83">
        <v>3.1</v>
      </c>
      <c r="E52" s="83">
        <v>3.2</v>
      </c>
      <c r="F52" s="83">
        <v>11.8</v>
      </c>
      <c r="G52" s="83">
        <v>8.6</v>
      </c>
      <c r="H52" s="82">
        <v>13400</v>
      </c>
      <c r="I52" s="215">
        <v>7000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379</v>
      </c>
      <c r="B72" s="79">
        <v>22.8</v>
      </c>
      <c r="C72" s="81">
        <v>55</v>
      </c>
      <c r="D72" s="76" t="s">
        <v>140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380</v>
      </c>
      <c r="B73" s="77">
        <v>6</v>
      </c>
      <c r="C73" s="82">
        <v>55</v>
      </c>
      <c r="D73" s="77" t="s">
        <v>139</v>
      </c>
      <c r="E73" s="194" t="s">
        <v>224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v1BchYaIHp/GMymJorfWx+YhzPHBy+fmLQ4lo1F0SB4NuQcVNaU/VhFhVA+/4GQZ/++GmZXed5YWNXVQK4zqbQ==" saltValue="i62hOMngSGvxe8MzeVcFGw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opLeftCell="A2" workbookViewId="0">
      <pane xSplit="1" topLeftCell="P1" activePane="topRight" state="frozen"/>
      <selection pane="topRight" activeCell="P16" sqref="P16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120</v>
      </c>
      <c r="B5" s="94"/>
      <c r="C5" s="134">
        <f>IF(B5&gt;0,(B5*(D5/100)),0)</f>
        <v>0</v>
      </c>
      <c r="D5" s="136" t="str">
        <f>IF(B5&gt;0,VLOOKUP(A5,'Lista Suspensa'!$A$1:$F$90,3,)," ")</f>
        <v xml:space="preserve"> </v>
      </c>
      <c r="E5" s="136">
        <f>IF(OR(B5&gt;0,C5&gt;0),VLOOKUP(A5,'Lista Suspensa'!$A$1:$F$90,4,),0)</f>
        <v>0</v>
      </c>
      <c r="F5" s="136">
        <f>IF(OR(B5&gt;0,C5&gt;0),VLOOKUP(A5,'Lista Suspensa'!$A$1:$F$90,5,),0)</f>
        <v>0</v>
      </c>
      <c r="G5" s="137">
        <f>IF(OR(B5&gt;0,C5&gt;0),VLOOKUP(A5,'Lista Suspensa'!$A$1:$F$90,6,),0)</f>
        <v>0</v>
      </c>
      <c r="H5" s="94"/>
      <c r="I5" s="139">
        <f t="shared" ref="I5:I34" si="0">IF(H5&gt;0,(H5*(J5/100)),0)</f>
        <v>0</v>
      </c>
      <c r="J5" s="136" t="str">
        <f>IF(H5&gt;0,VLOOKUP(A5,'Lista Suspensa'!$A$1:$F$90,3,)," ")</f>
        <v xml:space="preserve"> </v>
      </c>
      <c r="K5" s="136">
        <f>IF(OR(H5&gt;0,I5&gt;0),VLOOKUP(A5,'Lista Suspensa'!$A$1:$F$90,4,),0)</f>
        <v>0</v>
      </c>
      <c r="L5" s="136">
        <f>IF(OR(H5&gt;0,I5&gt;0),VLOOKUP(A5,'Lista Suspensa'!$A$1:$F$90,5,),0)</f>
        <v>0</v>
      </c>
      <c r="M5" s="137">
        <f>IF(OR(H5&gt;0,I5&gt;0),VLOOKUP(A5,'Lista Suspensa'!$A$1:$F$90,6,),0)</f>
        <v>0</v>
      </c>
      <c r="N5" s="94"/>
      <c r="O5" s="139">
        <f t="shared" ref="O5:O34" si="1">IF(N5&gt;0,(N5*(P5/100)),0)</f>
        <v>0</v>
      </c>
      <c r="P5" s="136" t="str">
        <f>IF(N5&gt;0,VLOOKUP(A5,'Lista Suspensa'!$A$1:$F$90,3,)," ")</f>
        <v xml:space="preserve"> </v>
      </c>
      <c r="Q5" s="136">
        <f>IF(OR(N5&gt;0,O5&gt;0),VLOOKUP(A5,'Lista Suspensa'!$A$1:$F$90,4,),0)</f>
        <v>0</v>
      </c>
      <c r="R5" s="136">
        <f>IF(OR(N5&gt;0,O5&gt;0),VLOOKUP(A5,'Lista Suspensa'!$A$1:$F$90,5,),0)</f>
        <v>0</v>
      </c>
      <c r="S5" s="137">
        <f>IF(OR(N5&gt;0,O5&gt;0),VLOOKUP(A5,'Lista Suspensa'!$A$1:$F$90,6,),0)</f>
        <v>0</v>
      </c>
      <c r="T5" s="94"/>
      <c r="U5" s="139">
        <f t="shared" ref="U5:U34" si="2">IF(T5&gt;0,(T5*(V5/100)),0)</f>
        <v>0</v>
      </c>
      <c r="V5" s="136">
        <f>IF(T5&gt;0,VLOOKUP(A5,'Lista Suspensa'!$A$1:$F$90,3,),0)</f>
        <v>0</v>
      </c>
      <c r="W5" s="136">
        <f>IF(OR(T5&gt;0,U5&gt;0),VLOOKUP(A5,'Lista Suspensa'!$A$1:$F$90,4,),0)</f>
        <v>0</v>
      </c>
      <c r="X5" s="136">
        <f>IF(OR(T5&gt;0,U5&gt;0),VLOOKUP(A5,'Lista Suspensa'!$A$1:$F$90,5,),0)</f>
        <v>0</v>
      </c>
      <c r="Y5" s="137">
        <f>IF(OR(T5&gt;0,U5&gt;0),VLOOKUP(A5,'Lista Suspensa'!$A$1:$F$90,6,),0)</f>
        <v>0</v>
      </c>
      <c r="Z5" s="94"/>
      <c r="AA5" s="136">
        <f t="shared" ref="AA5:AA34" si="3">IF(Z5&gt;0,(Z5*(AB5/100)),0)</f>
        <v>0</v>
      </c>
      <c r="AB5" s="136" t="str">
        <f>IF(Z5&gt;0,VLOOKUP(A5,'Lista Suspensa'!$A$1:$F$90,3,)," ")</f>
        <v xml:space="preserve"> </v>
      </c>
      <c r="AC5" s="136">
        <f>IF(OR(Z5&gt;0,AA5&gt;0),VLOOKUP(A5,'Lista Suspensa'!$A$1:$F$90,4,),0)</f>
        <v>0</v>
      </c>
      <c r="AD5" s="136">
        <f>IF(OR(Z5&gt;0,AA5&gt;0),VLOOKUP(A5,'Lista Suspensa'!$A$1:$F$90,5,),0)</f>
        <v>0</v>
      </c>
      <c r="AE5" s="137">
        <f>IF(OR(Z5&gt;0,AA5&gt;0),VLOOKUP(A5,'Lista Suspensa'!$A$1:$F$90,6,),0)</f>
        <v>0</v>
      </c>
      <c r="AF5" s="94"/>
      <c r="AG5" s="138">
        <f>IF(AF5&gt;0,(AF5*(AH5/100)),0)</f>
        <v>0</v>
      </c>
      <c r="AH5" s="136" t="str">
        <f>IF(AF5&gt;0,VLOOKUP(A5,'Lista Suspensa'!$A$1:$F$90,3,)," ")</f>
        <v xml:space="preserve"> </v>
      </c>
      <c r="AI5" s="136">
        <f>IF(OR(AF5&gt;0,AG5&gt;0),VLOOKUP(A5,'Lista Suspensa'!$A$1:$F$90,4,),0)</f>
        <v>0</v>
      </c>
      <c r="AJ5" s="136">
        <f>IF(OR(AF5&gt;0,AG5&gt;0),VLOOKUP(A5,'Lista Suspensa'!$A$1:$F$90,5,),0)</f>
        <v>0</v>
      </c>
      <c r="AK5" s="137">
        <f>IF(OR(AF5&gt;0,AG5&gt;0),VLOOKUP(A5,'Lista Suspensa'!$A$1:$F$90,6,),0)</f>
        <v>0</v>
      </c>
      <c r="AL5" s="94"/>
      <c r="AM5" s="136">
        <f>IF(AL5&gt;0,(AL5*(AN5/100)),0)</f>
        <v>0</v>
      </c>
      <c r="AN5" s="136" t="str">
        <f>IF(AL5&gt;0,VLOOKUP(A5,'Lista Suspensa'!$A$1:$F$90,3,)," ")</f>
        <v xml:space="preserve"> </v>
      </c>
      <c r="AO5" s="136">
        <f>IF(OR(AL5&gt;0,AM5&gt;0),VLOOKUP(A5,'Lista Suspensa'!$A$1:$F$90,4,),0)</f>
        <v>0</v>
      </c>
      <c r="AP5" s="136">
        <f>IF(OR(AL5&gt;0,AM5&gt;0),VLOOKUP(A5,'Lista Suspensa'!$A$1:$F$90,5,),0)</f>
        <v>0</v>
      </c>
      <c r="AQ5" s="137">
        <f>IF(OR(AL5&gt;0,AM5&gt;0),VLOOKUP(A5,'Lista Suspensa'!$A$1:$F$90,6,),0)</f>
        <v>0</v>
      </c>
      <c r="AR5" s="94"/>
      <c r="AS5" s="136">
        <f t="shared" ref="AS5:AS34" si="4">IF(AR5&gt;0,(AR5*(AT5/100)),0)</f>
        <v>0</v>
      </c>
      <c r="AT5" s="249" t="str">
        <f>IF(AR5&gt;0,VLOOKUP(A5,'Lista Suspensa'!$A$1:$F$90,3,)," ")</f>
        <v xml:space="preserve"> </v>
      </c>
      <c r="AU5" s="137">
        <f>IF(OR(AR5&gt;0,AS5&gt;0),VLOOKUP(A5,'Lista Suspensa'!$A$1:$F$90,6,),0)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70</v>
      </c>
      <c r="B6" s="95"/>
      <c r="C6" s="135">
        <f t="shared" ref="C6:C13" si="5">IF(B6&gt;0,(B6*(D6/100)),0)</f>
        <v>0</v>
      </c>
      <c r="D6" s="138" t="str">
        <f>IF(B6&gt;0,VLOOKUP(A6,'Lista Suspensa'!$A$1:$F$90,3,)," ")</f>
        <v xml:space="preserve"> </v>
      </c>
      <c r="E6" s="138">
        <f>IF(OR(B6&gt;0,C6&gt;0),VLOOKUP(A6,'Lista Suspensa'!$A$1:$F$90,4,),0)</f>
        <v>0</v>
      </c>
      <c r="F6" s="138">
        <f>IF(OR(B6&gt;0,C6&gt;0),VLOOKUP(A6,'Lista Suspensa'!$A$1:$F$90,5,),0)</f>
        <v>0</v>
      </c>
      <c r="G6" s="141">
        <f>IF(OR(B6&gt;0,C6&gt;0),VLOOKUP(A6,'Lista Suspensa'!$A$1:$F$90,6,),0)</f>
        <v>0</v>
      </c>
      <c r="H6" s="95"/>
      <c r="I6" s="140">
        <f t="shared" si="0"/>
        <v>0</v>
      </c>
      <c r="J6" s="138" t="str">
        <f>IF(H6&gt;0,VLOOKUP(A6,'Lista Suspensa'!$A$1:$F$90,3,)," ")</f>
        <v xml:space="preserve"> </v>
      </c>
      <c r="K6" s="138">
        <f>IF(OR(H6&gt;0,I6&gt;0),VLOOKUP(A6,'Lista Suspensa'!$A$1:$F$90,4,),0)</f>
        <v>0</v>
      </c>
      <c r="L6" s="138">
        <f>IF(OR(H6&gt;0,I6&gt;0),VLOOKUP(A6,'Lista Suspensa'!$A$1:$F$90,5,),0)</f>
        <v>0</v>
      </c>
      <c r="M6" s="141">
        <f>IF(OR(H6&gt;0,I6&gt;0),VLOOKUP(A6,'Lista Suspensa'!$A$1:$F$90,6,),0)</f>
        <v>0</v>
      </c>
      <c r="N6" s="95"/>
      <c r="O6" s="140">
        <f t="shared" si="1"/>
        <v>0</v>
      </c>
      <c r="P6" s="138" t="str">
        <f>IF(N6&gt;0,VLOOKUP(A6,'Lista Suspensa'!$A$1:$F$90,3,)," ")</f>
        <v xml:space="preserve"> </v>
      </c>
      <c r="Q6" s="138">
        <f>IF(OR(N6&gt;0,O6&gt;0),VLOOKUP(A6,'Lista Suspensa'!$A$1:$F$90,4,),0)</f>
        <v>0</v>
      </c>
      <c r="R6" s="138">
        <f>IF(OR(N6&gt;0,O6&gt;0),VLOOKUP(A6,'Lista Suspensa'!$A$1:$F$90,5,),0)</f>
        <v>0</v>
      </c>
      <c r="S6" s="141">
        <f>IF(OR(N6&gt;0,O6&gt;0),VLOOKUP(A6,'Lista Suspensa'!$A$1:$F$90,6,),0)</f>
        <v>0</v>
      </c>
      <c r="T6" s="95"/>
      <c r="U6" s="140">
        <f t="shared" si="2"/>
        <v>0</v>
      </c>
      <c r="V6" s="138">
        <f>IF(T6&gt;0,VLOOKUP(A6,'Lista Suspensa'!$A$1:$F$90,3,),0)</f>
        <v>0</v>
      </c>
      <c r="W6" s="138">
        <f>IF(OR(T6&gt;0,U6&gt;0),VLOOKUP(A6,'Lista Suspensa'!$A$1:$F$90,4,),0)</f>
        <v>0</v>
      </c>
      <c r="X6" s="138">
        <f>IF(OR(T6&gt;0,U6&gt;0),VLOOKUP(A6,'Lista Suspensa'!$A$1:$F$90,5,),0)</f>
        <v>0</v>
      </c>
      <c r="Y6" s="141">
        <f>IF(OR(T6&gt;0,U6&gt;0),VLOOKUP(A6,'Lista Suspensa'!$A$1:$F$90,6,),0)</f>
        <v>0</v>
      </c>
      <c r="Z6" s="95"/>
      <c r="AA6" s="138">
        <f t="shared" si="3"/>
        <v>0</v>
      </c>
      <c r="AB6" s="138" t="str">
        <f>IF(Z6&gt;0,VLOOKUP(A6,'Lista Suspensa'!$A$1:$F$90,3,)," ")</f>
        <v xml:space="preserve"> </v>
      </c>
      <c r="AC6" s="138">
        <f>IF(OR(Z6&gt;0,AA6&gt;0),VLOOKUP(A6,'Lista Suspensa'!$A$1:$F$90,4,),0)</f>
        <v>0</v>
      </c>
      <c r="AD6" s="138">
        <f>IF(OR(Z6&gt;0,AA6&gt;0),VLOOKUP(A6,'Lista Suspensa'!$A$1:$F$90,5,),0)</f>
        <v>0</v>
      </c>
      <c r="AE6" s="141">
        <f>IF(OR(Z6&gt;0,AA6&gt;0),VLOOKUP(A6,'Lista Suspensa'!$A$1:$F$90,6,),0)</f>
        <v>0</v>
      </c>
      <c r="AF6" s="95"/>
      <c r="AG6" s="138">
        <f t="shared" ref="AG6:AG34" si="6">IF(AF6&gt;0,(AF6*(AH6/100)),0)</f>
        <v>0</v>
      </c>
      <c r="AH6" s="138" t="str">
        <f>IF(AF6&gt;0,VLOOKUP(A6,'Lista Suspensa'!$A$1:$F$90,3,)," ")</f>
        <v xml:space="preserve"> </v>
      </c>
      <c r="AI6" s="138">
        <f>IF(OR(AF6&gt;0,AG6&gt;0),VLOOKUP(A6,'Lista Suspensa'!$A$1:$F$90,4,),0)</f>
        <v>0</v>
      </c>
      <c r="AJ6" s="138">
        <f>IF(OR(AF6&gt;0,AG6&gt;0),VLOOKUP(A6,'Lista Suspensa'!$A$1:$F$90,5,),0)</f>
        <v>0</v>
      </c>
      <c r="AK6" s="141">
        <f>IF(OR(AF6&gt;0,AG6&gt;0),VLOOKUP(A6,'Lista Suspensa'!$A$1:$F$90,6,),0)</f>
        <v>0</v>
      </c>
      <c r="AL6" s="95"/>
      <c r="AM6" s="138">
        <f t="shared" ref="AM6:AM34" si="7">IF(AL6&gt;0,(AL6*(AN6/100)),0)</f>
        <v>0</v>
      </c>
      <c r="AN6" s="138" t="str">
        <f>IF(AL6&gt;0,VLOOKUP(A6,'Lista Suspensa'!$A$1:$F$90,3,)," ")</f>
        <v xml:space="preserve"> </v>
      </c>
      <c r="AO6" s="138">
        <f>IF(OR(AL6&gt;0,AM6&gt;0),VLOOKUP(A6,'Lista Suspensa'!$A$1:$F$90,4,),0)</f>
        <v>0</v>
      </c>
      <c r="AP6" s="138">
        <f>IF(OR(AL6&gt;0,AM6&gt;0),VLOOKUP(A6,'Lista Suspensa'!$A$1:$F$90,5,),0)</f>
        <v>0</v>
      </c>
      <c r="AQ6" s="141">
        <f>IF(OR(AL6&gt;0,AM6&gt;0),VLOOKUP(A6,'Lista Suspensa'!$A$1:$F$90,6,),0)</f>
        <v>0</v>
      </c>
      <c r="AR6" s="95"/>
      <c r="AS6" s="138">
        <f t="shared" si="4"/>
        <v>0</v>
      </c>
      <c r="AT6" s="250" t="str">
        <f>IF(AR6&gt;0,VLOOKUP(A6,'Lista Suspensa'!$A$1:$F$90,3,)," ")</f>
        <v xml:space="preserve"> </v>
      </c>
      <c r="AU6" s="141">
        <f>IF(OR(AR6&gt;0,AS6&gt;0),VLOOKUP(A6,'Lista Suspensa'!$A$1:$F$90,6,),0)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122</v>
      </c>
      <c r="B7" s="94"/>
      <c r="C7" s="134">
        <f t="shared" si="5"/>
        <v>0</v>
      </c>
      <c r="D7" s="136" t="str">
        <f>IF(B7&gt;0,VLOOKUP(A7,'Lista Suspensa'!$A$1:$F$90,3,)," ")</f>
        <v xml:space="preserve"> </v>
      </c>
      <c r="E7" s="136">
        <f>IF(OR(B7&gt;0,C7&gt;0),VLOOKUP(A7,'Lista Suspensa'!$A$1:$F$90,4,),0)</f>
        <v>0</v>
      </c>
      <c r="F7" s="136">
        <f>IF(OR(B7&gt;0,C7&gt;0),VLOOKUP(A7,'Lista Suspensa'!$A$1:$F$90,5,),0)</f>
        <v>0</v>
      </c>
      <c r="G7" s="137">
        <f>IF(OR(B7&gt;0,C7&gt;0),VLOOKUP(A7,'Lista Suspensa'!$A$1:$F$90,6,),0)</f>
        <v>0</v>
      </c>
      <c r="H7" s="94"/>
      <c r="I7" s="139">
        <f t="shared" si="0"/>
        <v>0</v>
      </c>
      <c r="J7" s="136" t="str">
        <f>IF(H7&gt;0,VLOOKUP(A7,'Lista Suspensa'!$A$1:$F$90,3,)," ")</f>
        <v xml:space="preserve"> </v>
      </c>
      <c r="K7" s="136">
        <f>IF(OR(H7&gt;0,I7&gt;0),VLOOKUP(A7,'Lista Suspensa'!$A$1:$F$90,4,),0)</f>
        <v>0</v>
      </c>
      <c r="L7" s="136">
        <f>IF(OR(H7&gt;0,I7&gt;0),VLOOKUP(A7,'Lista Suspensa'!$A$1:$F$90,5,),0)</f>
        <v>0</v>
      </c>
      <c r="M7" s="137">
        <f>IF(OR(H7&gt;0,I7&gt;0),VLOOKUP(A7,'Lista Suspensa'!$A$1:$F$90,6,),0)</f>
        <v>0</v>
      </c>
      <c r="N7" s="94"/>
      <c r="O7" s="139">
        <f t="shared" si="1"/>
        <v>0</v>
      </c>
      <c r="P7" s="136" t="str">
        <f>IF(N7&gt;0,VLOOKUP(A7,'Lista Suspensa'!$A$1:$F$90,3,)," ")</f>
        <v xml:space="preserve"> </v>
      </c>
      <c r="Q7" s="136">
        <f>IF(OR(N7&gt;0,O7&gt;0),VLOOKUP(A7,'Lista Suspensa'!$A$1:$F$90,4,),0)</f>
        <v>0</v>
      </c>
      <c r="R7" s="136">
        <f>IF(OR(N7&gt;0,O7&gt;0),VLOOKUP(A7,'Lista Suspensa'!$A$1:$F$90,5,),0)</f>
        <v>0</v>
      </c>
      <c r="S7" s="137">
        <f>IF(OR(N7&gt;0,O7&gt;0),VLOOKUP(A7,'Lista Suspensa'!$A$1:$F$90,6,),0)</f>
        <v>0</v>
      </c>
      <c r="T7" s="94"/>
      <c r="U7" s="139">
        <f t="shared" si="2"/>
        <v>0</v>
      </c>
      <c r="V7" s="136">
        <f>IF(T7&gt;0,VLOOKUP(A7,'Lista Suspensa'!$A$1:$F$90,3,),0)</f>
        <v>0</v>
      </c>
      <c r="W7" s="136">
        <f>IF(OR(T7&gt;0,U7&gt;0),VLOOKUP(A7,'Lista Suspensa'!$A$1:$F$90,4,),0)</f>
        <v>0</v>
      </c>
      <c r="X7" s="136">
        <f>IF(OR(T7&gt;0,U7&gt;0),VLOOKUP(A7,'Lista Suspensa'!$A$1:$F$90,5,),0)</f>
        <v>0</v>
      </c>
      <c r="Y7" s="137">
        <f>IF(OR(T7&gt;0,U7&gt;0),VLOOKUP(A7,'Lista Suspensa'!$A$1:$F$90,6,),0)</f>
        <v>0</v>
      </c>
      <c r="Z7" s="94"/>
      <c r="AA7" s="136">
        <f t="shared" si="3"/>
        <v>0</v>
      </c>
      <c r="AB7" s="136" t="str">
        <f>IF(Z7&gt;0,VLOOKUP(A7,'Lista Suspensa'!$A$1:$F$90,3,)," ")</f>
        <v xml:space="preserve"> </v>
      </c>
      <c r="AC7" s="136">
        <f>IF(OR(Z7&gt;0,AA7&gt;0),VLOOKUP(A7,'Lista Suspensa'!$A$1:$F$90,4,),0)</f>
        <v>0</v>
      </c>
      <c r="AD7" s="136">
        <f>IF(OR(Z7&gt;0,AA7&gt;0),VLOOKUP(A7,'Lista Suspensa'!$A$1:$F$90,5,),0)</f>
        <v>0</v>
      </c>
      <c r="AE7" s="137">
        <f>IF(OR(Z7&gt;0,AA7&gt;0),VLOOKUP(A7,'Lista Suspensa'!$A$1:$F$90,6,),0)</f>
        <v>0</v>
      </c>
      <c r="AF7" s="94"/>
      <c r="AG7" s="136">
        <f t="shared" si="6"/>
        <v>0</v>
      </c>
      <c r="AH7" s="136" t="str">
        <f>IF(AF7&gt;0,VLOOKUP(A7,'Lista Suspensa'!$A$1:$F$90,3,)," ")</f>
        <v xml:space="preserve"> </v>
      </c>
      <c r="AI7" s="136">
        <f>IF(OR(AF7&gt;0,AG7&gt;0),VLOOKUP(A7,'Lista Suspensa'!$A$1:$F$90,4,),0)</f>
        <v>0</v>
      </c>
      <c r="AJ7" s="136">
        <f>IF(OR(AF7&gt;0,AG7&gt;0),VLOOKUP(A7,'Lista Suspensa'!$A$1:$F$90,5,),0)</f>
        <v>0</v>
      </c>
      <c r="AK7" s="137">
        <f>IF(OR(AF7&gt;0,AG7&gt;0),VLOOKUP(A7,'Lista Suspensa'!$A$1:$F$90,6,),0)</f>
        <v>0</v>
      </c>
      <c r="AL7" s="94"/>
      <c r="AM7" s="136">
        <f t="shared" si="7"/>
        <v>0</v>
      </c>
      <c r="AN7" s="136" t="str">
        <f>IF(AL7&gt;0,VLOOKUP(A7,'Lista Suspensa'!$A$1:$F$90,3,)," ")</f>
        <v xml:space="preserve"> </v>
      </c>
      <c r="AO7" s="136">
        <f>IF(OR(AL7&gt;0,AM7&gt;0),VLOOKUP(A7,'Lista Suspensa'!$A$1:$F$90,4,),0)</f>
        <v>0</v>
      </c>
      <c r="AP7" s="136">
        <f>IF(OR(AL7&gt;0,AM7&gt;0),VLOOKUP(A7,'Lista Suspensa'!$A$1:$F$90,5,),0)</f>
        <v>0</v>
      </c>
      <c r="AQ7" s="137">
        <f>IF(OR(AL7&gt;0,AM7&gt;0),VLOOKUP(A7,'Lista Suspensa'!$A$1:$F$90,6,),0)</f>
        <v>0</v>
      </c>
      <c r="AR7" s="94"/>
      <c r="AS7" s="136">
        <f t="shared" si="4"/>
        <v>0</v>
      </c>
      <c r="AT7" s="249" t="str">
        <f>IF(AR7&gt;0,VLOOKUP(A7,'Lista Suspensa'!$A$1:$F$90,3,)," ")</f>
        <v xml:space="preserve"> </v>
      </c>
      <c r="AU7" s="137">
        <f>IF(OR(AR7&gt;0,AS7&gt;0),VLOOKUP(A7,'Lista Suspensa'!$A$1:$F$90,6,),0)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73</v>
      </c>
      <c r="B8" s="95"/>
      <c r="C8" s="122">
        <f t="shared" si="5"/>
        <v>0</v>
      </c>
      <c r="D8" s="138" t="str">
        <f>IF(B8&gt;0,VLOOKUP(A8,'Lista Suspensa'!$A$1:$F$90,3,)," ")</f>
        <v xml:space="preserve"> </v>
      </c>
      <c r="E8" s="138">
        <f>IF(OR(B8&gt;0,C8&gt;0),VLOOKUP(A8,'Lista Suspensa'!$A$1:$F$90,4,),0)</f>
        <v>0</v>
      </c>
      <c r="F8" s="138">
        <f>IF(OR(B8&gt;0,C8&gt;0),VLOOKUP(A8,'Lista Suspensa'!$A$1:$F$90,5,),0)</f>
        <v>0</v>
      </c>
      <c r="G8" s="141">
        <f>IF(OR(B8&gt;0,C8&gt;0),VLOOKUP(A8,'Lista Suspensa'!$A$1:$F$90,6,),0)</f>
        <v>0</v>
      </c>
      <c r="H8" s="95"/>
      <c r="I8" s="140">
        <f t="shared" si="0"/>
        <v>0</v>
      </c>
      <c r="J8" s="138" t="str">
        <f>IF(H8&gt;0,VLOOKUP(A8,'Lista Suspensa'!$A$1:$F$90,3,)," ")</f>
        <v xml:space="preserve"> </v>
      </c>
      <c r="K8" s="138">
        <f>IF(OR(H8&gt;0,I8&gt;0),VLOOKUP(A8,'Lista Suspensa'!$A$1:$F$90,4,),0)</f>
        <v>0</v>
      </c>
      <c r="L8" s="138">
        <f>IF(OR(H8&gt;0,I8&gt;0),VLOOKUP(A8,'Lista Suspensa'!$A$1:$F$90,5,),0)</f>
        <v>0</v>
      </c>
      <c r="M8" s="141">
        <f>IF(OR(H8&gt;0,I8&gt;0),VLOOKUP(A8,'Lista Suspensa'!$A$1:$F$90,6,),0)</f>
        <v>0</v>
      </c>
      <c r="N8" s="95"/>
      <c r="O8" s="140">
        <f t="shared" si="1"/>
        <v>0</v>
      </c>
      <c r="P8" s="138" t="str">
        <f>IF(N8&gt;0,VLOOKUP(A8,'Lista Suspensa'!$A$1:$F$90,3,)," ")</f>
        <v xml:space="preserve"> </v>
      </c>
      <c r="Q8" s="138">
        <f>IF(OR(N8&gt;0,O8&gt;0),VLOOKUP(A8,'Lista Suspensa'!$A$1:$F$90,4,),0)</f>
        <v>0</v>
      </c>
      <c r="R8" s="138">
        <f>IF(OR(N8&gt;0,O8&gt;0),VLOOKUP(A8,'Lista Suspensa'!$A$1:$F$90,5,),0)</f>
        <v>0</v>
      </c>
      <c r="S8" s="141">
        <f>IF(OR(N8&gt;0,O8&gt;0),VLOOKUP(A8,'Lista Suspensa'!$A$1:$F$90,6,),0)</f>
        <v>0</v>
      </c>
      <c r="T8" s="95"/>
      <c r="U8" s="140">
        <f t="shared" si="2"/>
        <v>0</v>
      </c>
      <c r="V8" s="138">
        <f>IF(T8&gt;0,VLOOKUP(A8,'Lista Suspensa'!$A$1:$F$90,3,),0)</f>
        <v>0</v>
      </c>
      <c r="W8" s="138">
        <f>IF(OR(T8&gt;0,U8&gt;0),VLOOKUP(A8,'Lista Suspensa'!$A$1:$F$90,4,),0)</f>
        <v>0</v>
      </c>
      <c r="X8" s="138">
        <f>IF(OR(T8&gt;0,U8&gt;0),VLOOKUP(A8,'Lista Suspensa'!$A$1:$F$90,5,),0)</f>
        <v>0</v>
      </c>
      <c r="Y8" s="141">
        <f>IF(OR(T8&gt;0,U8&gt;0),VLOOKUP(A8,'Lista Suspensa'!$A$1:$F$90,6,),0)</f>
        <v>0</v>
      </c>
      <c r="Z8" s="95"/>
      <c r="AA8" s="138">
        <f t="shared" si="3"/>
        <v>0</v>
      </c>
      <c r="AB8" s="138" t="str">
        <f>IF(Z8&gt;0,VLOOKUP(A8,'Lista Suspensa'!$A$1:$F$90,3,)," ")</f>
        <v xml:space="preserve"> </v>
      </c>
      <c r="AC8" s="138">
        <f>IF(OR(Z8&gt;0,AA8&gt;0),VLOOKUP(A8,'Lista Suspensa'!$A$1:$F$90,4,),0)</f>
        <v>0</v>
      </c>
      <c r="AD8" s="138">
        <f>IF(OR(Z8&gt;0,AA8&gt;0),VLOOKUP(A8,'Lista Suspensa'!$A$1:$F$90,5,),0)</f>
        <v>0</v>
      </c>
      <c r="AE8" s="141">
        <f>IF(OR(Z8&gt;0,AA8&gt;0),VLOOKUP(A8,'Lista Suspensa'!$A$1:$F$90,6,),0)</f>
        <v>0</v>
      </c>
      <c r="AF8" s="95"/>
      <c r="AG8" s="138">
        <f t="shared" si="6"/>
        <v>0</v>
      </c>
      <c r="AH8" s="138" t="str">
        <f>IF(AF8&gt;0,VLOOKUP(A8,'Lista Suspensa'!$A$1:$F$90,3,)," ")</f>
        <v xml:space="preserve"> </v>
      </c>
      <c r="AI8" s="138">
        <f>IF(OR(AF8&gt;0,AG8&gt;0),VLOOKUP(A8,'Lista Suspensa'!$A$1:$F$90,4,),0)</f>
        <v>0</v>
      </c>
      <c r="AJ8" s="138">
        <f>IF(OR(AF8&gt;0,AG8&gt;0),VLOOKUP(A8,'Lista Suspensa'!$A$1:$F$90,5,),0)</f>
        <v>0</v>
      </c>
      <c r="AK8" s="141">
        <f>IF(OR(AF8&gt;0,AG8&gt;0),VLOOKUP(A8,'Lista Suspensa'!$A$1:$F$90,6,),0)</f>
        <v>0</v>
      </c>
      <c r="AL8" s="95"/>
      <c r="AM8" s="138">
        <f t="shared" si="7"/>
        <v>0</v>
      </c>
      <c r="AN8" s="138" t="str">
        <f>IF(AL8&gt;0,VLOOKUP(A8,'Lista Suspensa'!$A$1:$F$90,3,)," ")</f>
        <v xml:space="preserve"> </v>
      </c>
      <c r="AO8" s="138">
        <f>IF(OR(AL8&gt;0,AM8&gt;0),VLOOKUP(A8,'Lista Suspensa'!$A$1:$F$90,4,),0)</f>
        <v>0</v>
      </c>
      <c r="AP8" s="138">
        <f>IF(OR(AL8&gt;0,AM8&gt;0),VLOOKUP(A8,'Lista Suspensa'!$A$1:$F$90,5,),0)</f>
        <v>0</v>
      </c>
      <c r="AQ8" s="141">
        <f>IF(OR(AL8&gt;0,AM8&gt;0),VLOOKUP(A8,'Lista Suspensa'!$A$1:$F$90,6,),0)</f>
        <v>0</v>
      </c>
      <c r="AR8" s="95"/>
      <c r="AS8" s="138">
        <f t="shared" si="4"/>
        <v>0</v>
      </c>
      <c r="AT8" s="250" t="str">
        <f>IF(AR8&gt;0,VLOOKUP(A8,'Lista Suspensa'!$A$1:$F$90,3,)," ")</f>
        <v xml:space="preserve"> </v>
      </c>
      <c r="AU8" s="141">
        <f>IF(OR(AR8&gt;0,AS8&gt;0),VLOOKUP(A8,'Lista Suspensa'!$A$1:$F$90,6,),0)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111</v>
      </c>
      <c r="B9" s="94"/>
      <c r="C9" s="93">
        <f t="shared" si="5"/>
        <v>0</v>
      </c>
      <c r="D9" s="136" t="str">
        <f>IF(B9&gt;0,VLOOKUP(A9,'Lista Suspensa'!$A$1:$F$90,3,)," ")</f>
        <v xml:space="preserve"> </v>
      </c>
      <c r="E9" s="136">
        <f>IF(OR(B9&gt;0,C9&gt;0),VLOOKUP(A9,'Lista Suspensa'!$A$1:$F$90,4,),0)</f>
        <v>0</v>
      </c>
      <c r="F9" s="136">
        <f>IF(OR(B9&gt;0,C9&gt;0),VLOOKUP(A9,'Lista Suspensa'!$A$1:$F$90,5,),0)</f>
        <v>0</v>
      </c>
      <c r="G9" s="137">
        <f>IF(OR(B9&gt;0,C9&gt;0),VLOOKUP(A9,'Lista Suspensa'!$A$1:$F$90,6,),0)</f>
        <v>0</v>
      </c>
      <c r="H9" s="94"/>
      <c r="I9" s="139">
        <f t="shared" si="0"/>
        <v>0</v>
      </c>
      <c r="J9" s="136" t="str">
        <f>IF(H9&gt;0,VLOOKUP(A9,'Lista Suspensa'!$A$1:$F$90,3,)," ")</f>
        <v xml:space="preserve"> </v>
      </c>
      <c r="K9" s="136">
        <f>IF(OR(H9&gt;0,I9&gt;0),VLOOKUP(A9,'Lista Suspensa'!$A$1:$F$90,4,),0)</f>
        <v>0</v>
      </c>
      <c r="L9" s="136">
        <f>IF(OR(H9&gt;0,I9&gt;0),VLOOKUP(A9,'Lista Suspensa'!$A$1:$F$90,5,),0)</f>
        <v>0</v>
      </c>
      <c r="M9" s="137">
        <f>IF(OR(H9&gt;0,I9&gt;0),VLOOKUP(A9,'Lista Suspensa'!$A$1:$F$90,6,),0)</f>
        <v>0</v>
      </c>
      <c r="N9" s="94"/>
      <c r="O9" s="139">
        <f t="shared" si="1"/>
        <v>0</v>
      </c>
      <c r="P9" s="136" t="str">
        <f>IF(N9&gt;0,VLOOKUP(A9,'Lista Suspensa'!$A$1:$F$90,3,)," ")</f>
        <v xml:space="preserve"> </v>
      </c>
      <c r="Q9" s="136">
        <f>IF(OR(N9&gt;0,O9&gt;0),VLOOKUP(A9,'Lista Suspensa'!$A$1:$F$90,4,),0)</f>
        <v>0</v>
      </c>
      <c r="R9" s="136">
        <f>IF(OR(N9&gt;0,O9&gt;0),VLOOKUP(A9,'Lista Suspensa'!$A$1:$F$90,5,),0)</f>
        <v>0</v>
      </c>
      <c r="S9" s="137">
        <f>IF(OR(N9&gt;0,O9&gt;0),VLOOKUP(A9,'Lista Suspensa'!$A$1:$F$90,6,),0)</f>
        <v>0</v>
      </c>
      <c r="T9" s="94"/>
      <c r="U9" s="139">
        <f t="shared" si="2"/>
        <v>0</v>
      </c>
      <c r="V9" s="136">
        <f>IF(T9&gt;0,VLOOKUP(A9,'Lista Suspensa'!$A$1:$F$90,3,),0)</f>
        <v>0</v>
      </c>
      <c r="W9" s="136">
        <f>IF(OR(T9&gt;0,U9&gt;0),VLOOKUP(A9,'Lista Suspensa'!$A$1:$F$90,4,),0)</f>
        <v>0</v>
      </c>
      <c r="X9" s="136">
        <f>IF(OR(T9&gt;0,U9&gt;0),VLOOKUP(A9,'Lista Suspensa'!$A$1:$F$90,5,),0)</f>
        <v>0</v>
      </c>
      <c r="Y9" s="137">
        <f>IF(OR(T9&gt;0,U9&gt;0),VLOOKUP(A9,'Lista Suspensa'!$A$1:$F$90,6,),0)</f>
        <v>0</v>
      </c>
      <c r="Z9" s="94"/>
      <c r="AA9" s="136">
        <f t="shared" si="3"/>
        <v>0</v>
      </c>
      <c r="AB9" s="136" t="str">
        <f>IF(Z9&gt;0,VLOOKUP(A9,'Lista Suspensa'!$A$1:$F$90,3,)," ")</f>
        <v xml:space="preserve"> </v>
      </c>
      <c r="AC9" s="136">
        <f>IF(OR(Z9&gt;0,AA9&gt;0),VLOOKUP(A9,'Lista Suspensa'!$A$1:$F$90,4,),0)</f>
        <v>0</v>
      </c>
      <c r="AD9" s="136">
        <f>IF(OR(Z9&gt;0,AA9&gt;0),VLOOKUP(A9,'Lista Suspensa'!$A$1:$F$90,5,),0)</f>
        <v>0</v>
      </c>
      <c r="AE9" s="137">
        <f>IF(OR(Z9&gt;0,AA9&gt;0),VLOOKUP(A9,'Lista Suspensa'!$A$1:$F$90,6,),0)</f>
        <v>0</v>
      </c>
      <c r="AF9" s="94"/>
      <c r="AG9" s="136">
        <f t="shared" si="6"/>
        <v>0</v>
      </c>
      <c r="AH9" s="136" t="str">
        <f>IF(AF9&gt;0,VLOOKUP(A9,'Lista Suspensa'!$A$1:$F$90,3,)," ")</f>
        <v xml:space="preserve"> </v>
      </c>
      <c r="AI9" s="136">
        <f>IF(OR(AF9&gt;0,AG9&gt;0),VLOOKUP(A9,'Lista Suspensa'!$A$1:$F$90,4,),0)</f>
        <v>0</v>
      </c>
      <c r="AJ9" s="136">
        <f>IF(OR(AF9&gt;0,AG9&gt;0),VLOOKUP(A9,'Lista Suspensa'!$A$1:$F$90,5,),0)</f>
        <v>0</v>
      </c>
      <c r="AK9" s="137">
        <f>IF(OR(AF9&gt;0,AG9&gt;0),VLOOKUP(A9,'Lista Suspensa'!$A$1:$F$90,6,),0)</f>
        <v>0</v>
      </c>
      <c r="AL9" s="94"/>
      <c r="AM9" s="136">
        <f t="shared" si="7"/>
        <v>0</v>
      </c>
      <c r="AN9" s="136" t="str">
        <f>IF(AL9&gt;0,VLOOKUP(A9,'Lista Suspensa'!$A$1:$F$90,3,)," ")</f>
        <v xml:space="preserve"> </v>
      </c>
      <c r="AO9" s="136">
        <f>IF(OR(AL9&gt;0,AM9&gt;0),VLOOKUP(A9,'Lista Suspensa'!$A$1:$F$90,4,),0)</f>
        <v>0</v>
      </c>
      <c r="AP9" s="136">
        <f>IF(OR(AL9&gt;0,AM9&gt;0),VLOOKUP(A9,'Lista Suspensa'!$A$1:$F$90,5,),0)</f>
        <v>0</v>
      </c>
      <c r="AQ9" s="137">
        <f>IF(OR(AL9&gt;0,AM9&gt;0),VLOOKUP(A9,'Lista Suspensa'!$A$1:$F$90,6,),0)</f>
        <v>0</v>
      </c>
      <c r="AR9" s="94"/>
      <c r="AS9" s="136">
        <f t="shared" si="4"/>
        <v>0</v>
      </c>
      <c r="AT9" s="249" t="str">
        <f>IF(AR9&gt;0,VLOOKUP(A9,'Lista Suspensa'!$A$1:$F$90,3,)," ")</f>
        <v xml:space="preserve"> </v>
      </c>
      <c r="AU9" s="137">
        <f>IF(OR(AR9&gt;0,AS9&gt;0),VLOOKUP(A9,'Lista Suspensa'!$A$1:$F$90,6,),0)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138</v>
      </c>
      <c r="B10" s="95"/>
      <c r="C10" s="122">
        <f t="shared" si="5"/>
        <v>0</v>
      </c>
      <c r="D10" s="138" t="str">
        <f>IF(B10&gt;0,VLOOKUP(A10,'Lista Suspensa'!$A$1:$F$90,3,)," ")</f>
        <v xml:space="preserve"> </v>
      </c>
      <c r="E10" s="138">
        <f>IF(OR(B10&gt;0,C10&gt;0),VLOOKUP(A10,'Lista Suspensa'!$A$1:$F$90,4,),0)</f>
        <v>0</v>
      </c>
      <c r="F10" s="138">
        <f>IF(OR(B10&gt;0,C10&gt;0),VLOOKUP(A10,'Lista Suspensa'!$A$1:$F$90,5,),0)</f>
        <v>0</v>
      </c>
      <c r="G10" s="141">
        <f>IF(OR(B10&gt;0,C10&gt;0),VLOOKUP(A10,'Lista Suspensa'!$A$1:$F$90,6,),0)</f>
        <v>0</v>
      </c>
      <c r="H10" s="95"/>
      <c r="I10" s="140">
        <f t="shared" si="0"/>
        <v>0</v>
      </c>
      <c r="J10" s="138" t="str">
        <f>IF(H10&gt;0,VLOOKUP(A10,'Lista Suspensa'!$A$1:$F$90,3,)," ")</f>
        <v xml:space="preserve"> </v>
      </c>
      <c r="K10" s="138">
        <f>IF(OR(H10&gt;0,I10&gt;0),VLOOKUP(A10,'Lista Suspensa'!$A$1:$F$90,4,),0)</f>
        <v>0</v>
      </c>
      <c r="L10" s="138">
        <f>IF(OR(H10&gt;0,I10&gt;0),VLOOKUP(A10,'Lista Suspensa'!$A$1:$F$90,5,),0)</f>
        <v>0</v>
      </c>
      <c r="M10" s="141">
        <f>IF(OR(H10&gt;0,I10&gt;0),VLOOKUP(A10,'Lista Suspensa'!$A$1:$F$90,6,),0)</f>
        <v>0</v>
      </c>
      <c r="N10" s="96"/>
      <c r="O10" s="140">
        <f t="shared" si="1"/>
        <v>0</v>
      </c>
      <c r="P10" s="138" t="str">
        <f>IF(N10&gt;0,VLOOKUP(A10,'Lista Suspensa'!$A$1:$F$90,3,)," ")</f>
        <v xml:space="preserve"> </v>
      </c>
      <c r="Q10" s="138">
        <f>IF(OR(N10&gt;0,O10&gt;0),VLOOKUP(A10,'Lista Suspensa'!$A$1:$F$90,4,),0)</f>
        <v>0</v>
      </c>
      <c r="R10" s="138">
        <f>IF(OR(N10&gt;0,O10&gt;0),VLOOKUP(A10,'Lista Suspensa'!$A$1:$F$90,5,),0)</f>
        <v>0</v>
      </c>
      <c r="S10" s="141">
        <f>IF(OR(N10&gt;0,O10&gt;0),VLOOKUP(A10,'Lista Suspensa'!$A$1:$F$90,6,),0)</f>
        <v>0</v>
      </c>
      <c r="T10" s="96"/>
      <c r="U10" s="140">
        <f t="shared" si="2"/>
        <v>0</v>
      </c>
      <c r="V10" s="138">
        <f>IF(T10&gt;0,VLOOKUP(A10,'Lista Suspensa'!$A$1:$F$90,3,),0)</f>
        <v>0</v>
      </c>
      <c r="W10" s="138">
        <f>IF(OR(T10&gt;0,U10&gt;0),VLOOKUP(A10,'Lista Suspensa'!$A$1:$F$90,4,),0)</f>
        <v>0</v>
      </c>
      <c r="X10" s="138">
        <f>IF(OR(T10&gt;0,U10&gt;0),VLOOKUP(A10,'Lista Suspensa'!$A$1:$F$90,5,),0)</f>
        <v>0</v>
      </c>
      <c r="Y10" s="141">
        <f>IF(OR(T10&gt;0,U10&gt;0),VLOOKUP(A10,'Lista Suspensa'!$A$1:$F$90,6,),0)</f>
        <v>0</v>
      </c>
      <c r="Z10" s="95"/>
      <c r="AA10" s="138">
        <f t="shared" si="3"/>
        <v>0</v>
      </c>
      <c r="AB10" s="138" t="str">
        <f>IF(Z10&gt;0,VLOOKUP(A10,'Lista Suspensa'!$A$1:$F$90,3,)," ")</f>
        <v xml:space="preserve"> </v>
      </c>
      <c r="AC10" s="138">
        <f>IF(OR(Z10&gt;0,AA10&gt;0),VLOOKUP(A10,'Lista Suspensa'!$A$1:$F$90,4,),0)</f>
        <v>0</v>
      </c>
      <c r="AD10" s="138">
        <f>IF(OR(Z10&gt;0,AA10&gt;0),VLOOKUP(A10,'Lista Suspensa'!$A$1:$F$90,5,),0)</f>
        <v>0</v>
      </c>
      <c r="AE10" s="141">
        <f>IF(OR(Z10&gt;0,AA10&gt;0),VLOOKUP(A10,'Lista Suspensa'!$A$1:$F$90,6,),0)</f>
        <v>0</v>
      </c>
      <c r="AF10" s="95"/>
      <c r="AG10" s="138">
        <f t="shared" si="6"/>
        <v>0</v>
      </c>
      <c r="AH10" s="138" t="str">
        <f>IF(AF10&gt;0,VLOOKUP(A10,'Lista Suspensa'!$A$1:$F$90,3,)," ")</f>
        <v xml:space="preserve"> </v>
      </c>
      <c r="AI10" s="138">
        <f>IF(OR(AF10&gt;0,AG10&gt;0),VLOOKUP(A10,'Lista Suspensa'!$A$1:$F$90,4,),0)</f>
        <v>0</v>
      </c>
      <c r="AJ10" s="138">
        <f>IF(OR(AF10&gt;0,AG10&gt;0),VLOOKUP(A10,'Lista Suspensa'!$A$1:$F$90,5,),0)</f>
        <v>0</v>
      </c>
      <c r="AK10" s="141">
        <f>IF(OR(AF10&gt;0,AG10&gt;0),VLOOKUP(A10,'Lista Suspensa'!$A$1:$F$90,6,),0)</f>
        <v>0</v>
      </c>
      <c r="AL10" s="96"/>
      <c r="AM10" s="138">
        <f t="shared" si="7"/>
        <v>0</v>
      </c>
      <c r="AN10" s="138" t="str">
        <f>IF(AL10&gt;0,VLOOKUP(A10,'Lista Suspensa'!$A$1:$F$90,3,)," ")</f>
        <v xml:space="preserve"> </v>
      </c>
      <c r="AO10" s="138">
        <f>IF(OR(AL10&gt;0,AM10&gt;0),VLOOKUP(A10,'Lista Suspensa'!$A$1:$F$90,4,),0)</f>
        <v>0</v>
      </c>
      <c r="AP10" s="138">
        <f>IF(OR(AL10&gt;0,AM10&gt;0),VLOOKUP(A10,'Lista Suspensa'!$A$1:$F$90,5,),0)</f>
        <v>0</v>
      </c>
      <c r="AQ10" s="141">
        <f>IF(OR(AL10&gt;0,AM10&gt;0),VLOOKUP(A10,'Lista Suspensa'!$A$1:$F$90,6,),0)</f>
        <v>0</v>
      </c>
      <c r="AR10" s="96"/>
      <c r="AS10" s="138">
        <f t="shared" si="4"/>
        <v>0</v>
      </c>
      <c r="AT10" s="250" t="str">
        <f>IF(AR10&gt;0,VLOOKUP(A10,'Lista Suspensa'!$A$1:$F$90,3,)," ")</f>
        <v xml:space="preserve"> </v>
      </c>
      <c r="AU10" s="141">
        <f>IF(OR(AR10&gt;0,AS10&gt;0),VLOOKUP(A10,'Lista Suspensa'!$A$1:$F$90,6,),0)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119</v>
      </c>
      <c r="B11" s="94"/>
      <c r="C11" s="93">
        <f t="shared" si="5"/>
        <v>0</v>
      </c>
      <c r="D11" s="136" t="str">
        <f>IF(B11&gt;0,VLOOKUP(A11,'Lista Suspensa'!$A$1:$F$90,3,)," ")</f>
        <v xml:space="preserve"> </v>
      </c>
      <c r="E11" s="136">
        <f>IF(OR(B11&gt;0,C11&gt;0),VLOOKUP(A11,'Lista Suspensa'!$A$1:$F$90,4,),0)</f>
        <v>0</v>
      </c>
      <c r="F11" s="136">
        <f>IF(OR(B11&gt;0,C11&gt;0),VLOOKUP(A11,'Lista Suspensa'!$A$1:$F$90,5,),0)</f>
        <v>0</v>
      </c>
      <c r="G11" s="137">
        <f>IF(OR(B11&gt;0,C11&gt;0),VLOOKUP(A11,'Lista Suspensa'!$A$1:$F$90,6,),0)</f>
        <v>0</v>
      </c>
      <c r="H11" s="94"/>
      <c r="I11" s="139">
        <f t="shared" si="0"/>
        <v>0</v>
      </c>
      <c r="J11" s="136" t="str">
        <f>IF(H11&gt;0,VLOOKUP(A11,'Lista Suspensa'!$A$1:$F$90,3,)," ")</f>
        <v xml:space="preserve"> </v>
      </c>
      <c r="K11" s="136">
        <f>IF(OR(H11&gt;0,I11&gt;0),VLOOKUP(A11,'Lista Suspensa'!$A$1:$F$90,4,),0)</f>
        <v>0</v>
      </c>
      <c r="L11" s="136">
        <f>IF(OR(H11&gt;0,I11&gt;0),VLOOKUP(A11,'Lista Suspensa'!$A$1:$F$90,5,),0)</f>
        <v>0</v>
      </c>
      <c r="M11" s="137">
        <f>IF(OR(H11&gt;0,I11&gt;0),VLOOKUP(A11,'Lista Suspensa'!$A$1:$F$90,6,),0)</f>
        <v>0</v>
      </c>
      <c r="N11" s="97"/>
      <c r="O11" s="139">
        <f t="shared" si="1"/>
        <v>0</v>
      </c>
      <c r="P11" s="136" t="str">
        <f>IF(N11&gt;0,VLOOKUP(A11,'Lista Suspensa'!$A$1:$F$90,3,)," ")</f>
        <v xml:space="preserve"> </v>
      </c>
      <c r="Q11" s="136">
        <f>IF(OR(N11&gt;0,O11&gt;0),VLOOKUP(A11,'Lista Suspensa'!$A$1:$F$90,4,),0)</f>
        <v>0</v>
      </c>
      <c r="R11" s="136">
        <f>IF(OR(N11&gt;0,O11&gt;0),VLOOKUP(A11,'Lista Suspensa'!$A$1:$F$90,5,),0)</f>
        <v>0</v>
      </c>
      <c r="S11" s="137">
        <f>IF(OR(N11&gt;0,O11&gt;0),VLOOKUP(A11,'Lista Suspensa'!$A$1:$F$90,6,),0)</f>
        <v>0</v>
      </c>
      <c r="T11" s="97"/>
      <c r="U11" s="139">
        <f t="shared" si="2"/>
        <v>0</v>
      </c>
      <c r="V11" s="136">
        <f>IF(T11&gt;0,VLOOKUP(A11,'Lista Suspensa'!$A$1:$F$90,3,),0)</f>
        <v>0</v>
      </c>
      <c r="W11" s="136">
        <f>IF(OR(T11&gt;0,U11&gt;0),VLOOKUP(A11,'Lista Suspensa'!$A$1:$F$90,4,),0)</f>
        <v>0</v>
      </c>
      <c r="X11" s="136">
        <f>IF(OR(T11&gt;0,U11&gt;0),VLOOKUP(A11,'Lista Suspensa'!$A$1:$F$90,5,),0)</f>
        <v>0</v>
      </c>
      <c r="Y11" s="137">
        <f>IF(OR(T11&gt;0,U11&gt;0),VLOOKUP(A11,'Lista Suspensa'!$A$1:$F$90,6,),0)</f>
        <v>0</v>
      </c>
      <c r="Z11" s="94"/>
      <c r="AA11" s="136">
        <f t="shared" si="3"/>
        <v>0</v>
      </c>
      <c r="AB11" s="136" t="str">
        <f>IF(Z11&gt;0,VLOOKUP(A11,'Lista Suspensa'!$A$1:$F$90,3,)," ")</f>
        <v xml:space="preserve"> </v>
      </c>
      <c r="AC11" s="136">
        <f>IF(OR(Z11&gt;0,AA11&gt;0),VLOOKUP(A11,'Lista Suspensa'!$A$1:$F$90,4,),0)</f>
        <v>0</v>
      </c>
      <c r="AD11" s="136">
        <f>IF(OR(Z11&gt;0,AA11&gt;0),VLOOKUP(A11,'Lista Suspensa'!$A$1:$F$90,5,),0)</f>
        <v>0</v>
      </c>
      <c r="AE11" s="137">
        <f>IF(OR(Z11&gt;0,AA11&gt;0),VLOOKUP(A11,'Lista Suspensa'!$A$1:$F$90,6,),0)</f>
        <v>0</v>
      </c>
      <c r="AF11" s="94"/>
      <c r="AG11" s="136">
        <f t="shared" si="6"/>
        <v>0</v>
      </c>
      <c r="AH11" s="136" t="str">
        <f>IF(AF11&gt;0,VLOOKUP(A11,'Lista Suspensa'!$A$1:$F$90,3,)," ")</f>
        <v xml:space="preserve"> </v>
      </c>
      <c r="AI11" s="136">
        <f>IF(OR(AF11&gt;0,AG11&gt;0),VLOOKUP(A11,'Lista Suspensa'!$A$1:$F$90,4,),0)</f>
        <v>0</v>
      </c>
      <c r="AJ11" s="136">
        <f>IF(OR(AF11&gt;0,AG11&gt;0),VLOOKUP(A11,'Lista Suspensa'!$A$1:$F$90,5,),0)</f>
        <v>0</v>
      </c>
      <c r="AK11" s="137">
        <f>IF(OR(AF11&gt;0,AG11&gt;0),VLOOKUP(A11,'Lista Suspensa'!$A$1:$F$90,6,),0)</f>
        <v>0</v>
      </c>
      <c r="AL11" s="97"/>
      <c r="AM11" s="136">
        <f t="shared" si="7"/>
        <v>0</v>
      </c>
      <c r="AN11" s="136" t="str">
        <f>IF(AL11&gt;0,VLOOKUP(A11,'Lista Suspensa'!$A$1:$F$90,3,)," ")</f>
        <v xml:space="preserve"> </v>
      </c>
      <c r="AO11" s="136">
        <f>IF(OR(AL11&gt;0,AM11&gt;0),VLOOKUP(A11,'Lista Suspensa'!$A$1:$F$90,4,),0)</f>
        <v>0</v>
      </c>
      <c r="AP11" s="136">
        <f>IF(OR(AL11&gt;0,AM11&gt;0),VLOOKUP(A11,'Lista Suspensa'!$A$1:$F$90,5,),0)</f>
        <v>0</v>
      </c>
      <c r="AQ11" s="137">
        <f>IF(OR(AL11&gt;0,AM11&gt;0),VLOOKUP(A11,'Lista Suspensa'!$A$1:$F$90,6,),0)</f>
        <v>0</v>
      </c>
      <c r="AR11" s="97"/>
      <c r="AS11" s="136">
        <f t="shared" si="4"/>
        <v>0</v>
      </c>
      <c r="AT11" s="249" t="str">
        <f>IF(AR11&gt;0,VLOOKUP(A11,'Lista Suspensa'!$A$1:$F$90,3,)," ")</f>
        <v xml:space="preserve"> </v>
      </c>
      <c r="AU11" s="137">
        <f>IF(OR(AR11&gt;0,AS11&gt;0),VLOOKUP(A11,'Lista Suspensa'!$A$1:$F$90,6,),0)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Suspensa'!$A$1:$F$90,3,)," ")</f>
        <v xml:space="preserve"> </v>
      </c>
      <c r="E12" s="138">
        <f>IF(OR(B12&gt;0,C12&gt;0),VLOOKUP(A12,'Lista Suspensa'!$A$1:$F$90,4,),0)</f>
        <v>0</v>
      </c>
      <c r="F12" s="138">
        <f>IF(OR(B12&gt;0,C12&gt;0),VLOOKUP(A12,'Lista Suspensa'!$A$1:$F$90,5,),0)</f>
        <v>0</v>
      </c>
      <c r="G12" s="141">
        <f>IF(OR(B12&gt;0,C12&gt;0),VLOOKUP(A12,'Lista Suspensa'!$A$1:$F$90,6,),0)</f>
        <v>0</v>
      </c>
      <c r="H12" s="95"/>
      <c r="I12" s="140">
        <f t="shared" si="0"/>
        <v>0</v>
      </c>
      <c r="J12" s="138" t="str">
        <f>IF(H12&gt;0,VLOOKUP(A12,'Lista Suspensa'!$A$1:$F$90,3,)," ")</f>
        <v xml:space="preserve"> </v>
      </c>
      <c r="K12" s="138">
        <f>IF(OR(H12&gt;0,I12&gt;0),VLOOKUP(A12,'Lista Suspensa'!$A$1:$F$90,4,),0)</f>
        <v>0</v>
      </c>
      <c r="L12" s="138">
        <f>IF(OR(H12&gt;0,I12&gt;0),VLOOKUP(A12,'Lista Suspensa'!$A$1:$F$90,5,),0)</f>
        <v>0</v>
      </c>
      <c r="M12" s="141">
        <f>IF(OR(H12&gt;0,I12&gt;0),VLOOKUP(A12,'Lista Suspensa'!$A$1:$F$90,6,),0)</f>
        <v>0</v>
      </c>
      <c r="N12" s="96"/>
      <c r="O12" s="140">
        <f t="shared" si="1"/>
        <v>0</v>
      </c>
      <c r="P12" s="138" t="str">
        <f>IF(N12&gt;0,VLOOKUP(A12,'Lista Suspensa'!$A$1:$F$90,3,)," ")</f>
        <v xml:space="preserve"> </v>
      </c>
      <c r="Q12" s="138">
        <f>IF(OR(N12&gt;0,O12&gt;0),VLOOKUP(A12,'Lista Suspensa'!$A$1:$F$90,4,),0)</f>
        <v>0</v>
      </c>
      <c r="R12" s="138">
        <f>IF(OR(N12&gt;0,O12&gt;0),VLOOKUP(A12,'Lista Suspensa'!$A$1:$F$90,5,),0)</f>
        <v>0</v>
      </c>
      <c r="S12" s="141">
        <f>IF(OR(N12&gt;0,O12&gt;0),VLOOKUP(A12,'Lista Suspensa'!$A$1:$F$90,6,),0)</f>
        <v>0</v>
      </c>
      <c r="T12" s="96"/>
      <c r="U12" s="140">
        <f t="shared" si="2"/>
        <v>0</v>
      </c>
      <c r="V12" s="138">
        <f>IF(T12&gt;0,VLOOKUP(A12,'Lista Suspensa'!$A$1:$F$90,3,),0)</f>
        <v>0</v>
      </c>
      <c r="W12" s="138">
        <f>IF(OR(T12&gt;0,U12&gt;0),VLOOKUP(A12,'Lista Suspensa'!$A$1:$F$90,4,),0)</f>
        <v>0</v>
      </c>
      <c r="X12" s="138">
        <f>IF(OR(T12&gt;0,U12&gt;0),VLOOKUP(A12,'Lista Suspensa'!$A$1:$F$90,5,),0)</f>
        <v>0</v>
      </c>
      <c r="Y12" s="141">
        <f>IF(OR(T12&gt;0,U12&gt;0),VLOOKUP(A12,'Lista Suspensa'!$A$1:$F$90,6,),0)</f>
        <v>0</v>
      </c>
      <c r="Z12" s="95"/>
      <c r="AA12" s="138">
        <f t="shared" si="3"/>
        <v>0</v>
      </c>
      <c r="AB12" s="138" t="str">
        <f>IF(Z12&gt;0,VLOOKUP(A12,'Lista Suspensa'!$A$1:$F$90,3,)," ")</f>
        <v xml:space="preserve"> </v>
      </c>
      <c r="AC12" s="138">
        <f>IF(OR(Z12&gt;0,AA12&gt;0),VLOOKUP(A12,'Lista Suspensa'!$A$1:$F$90,4,),0)</f>
        <v>0</v>
      </c>
      <c r="AD12" s="138">
        <f>IF(OR(Z12&gt;0,AA12&gt;0),VLOOKUP(A12,'Lista Suspensa'!$A$1:$F$90,5,),0)</f>
        <v>0</v>
      </c>
      <c r="AE12" s="141">
        <f>IF(OR(Z12&gt;0,AA12&gt;0),VLOOKUP(A12,'Lista Suspensa'!$A$1:$F$90,6,),0)</f>
        <v>0</v>
      </c>
      <c r="AF12" s="95"/>
      <c r="AG12" s="138">
        <f t="shared" si="6"/>
        <v>0</v>
      </c>
      <c r="AH12" s="138" t="str">
        <f>IF(AF12&gt;0,VLOOKUP(A12,'Lista Suspensa'!$A$1:$F$90,3,)," ")</f>
        <v xml:space="preserve"> </v>
      </c>
      <c r="AI12" s="138">
        <f>IF(OR(AF12&gt;0,AG12&gt;0),VLOOKUP(A12,'Lista Suspensa'!$A$1:$F$90,4,),0)</f>
        <v>0</v>
      </c>
      <c r="AJ12" s="138">
        <f>IF(OR(AF12&gt;0,AG12&gt;0),VLOOKUP(A12,'Lista Suspensa'!$A$1:$F$90,5,),0)</f>
        <v>0</v>
      </c>
      <c r="AK12" s="141">
        <f>IF(OR(AF12&gt;0,AG12&gt;0),VLOOKUP(A12,'Lista Suspensa'!$A$1:$F$90,6,),0)</f>
        <v>0</v>
      </c>
      <c r="AL12" s="96"/>
      <c r="AM12" s="138">
        <f t="shared" si="7"/>
        <v>0</v>
      </c>
      <c r="AN12" s="138" t="str">
        <f>IF(AL12&gt;0,VLOOKUP(A12,'Lista Suspensa'!$A$1:$F$90,3,)," ")</f>
        <v xml:space="preserve"> </v>
      </c>
      <c r="AO12" s="138">
        <f>IF(OR(AL12&gt;0,AM12&gt;0),VLOOKUP(A12,'Lista Suspensa'!$A$1:$F$90,4,),0)</f>
        <v>0</v>
      </c>
      <c r="AP12" s="138">
        <f>IF(OR(AL12&gt;0,AM12&gt;0),VLOOKUP(A12,'Lista Suspensa'!$A$1:$F$90,5,),0)</f>
        <v>0</v>
      </c>
      <c r="AQ12" s="141">
        <f>IF(OR(AL12&gt;0,AM12&gt;0),VLOOKUP(A12,'Lista Suspensa'!$A$1:$F$90,6,),0)</f>
        <v>0</v>
      </c>
      <c r="AR12" s="96"/>
      <c r="AS12" s="138">
        <f t="shared" si="4"/>
        <v>0</v>
      </c>
      <c r="AT12" s="250" t="str">
        <f>IF(AR12&gt;0,VLOOKUP(A12,'Lista Suspensa'!$A$1:$F$90,3,)," ")</f>
        <v xml:space="preserve"> </v>
      </c>
      <c r="AU12" s="141">
        <f>IF(OR(AR12&gt;0,AS12&gt;0),VLOOKUP(A12,'Lista Suspensa'!$A$1:$F$90,6,),0)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 t="s">
        <v>74</v>
      </c>
      <c r="B13" s="94"/>
      <c r="C13" s="93">
        <f t="shared" si="5"/>
        <v>0</v>
      </c>
      <c r="D13" s="136" t="str">
        <f>IF(B13&gt;0,VLOOKUP(A13,'Lista Suspensa'!$A$1:$F$90,3,)," ")</f>
        <v xml:space="preserve"> </v>
      </c>
      <c r="E13" s="136">
        <f>IF(OR(B13&gt;0,C13&gt;0),VLOOKUP(A13,'Lista Suspensa'!$A$1:$F$90,4,),0)</f>
        <v>0</v>
      </c>
      <c r="F13" s="136">
        <f>IF(OR(B13&gt;0,C13&gt;0),VLOOKUP(A13,'Lista Suspensa'!$A$1:$F$90,5,),0)</f>
        <v>0</v>
      </c>
      <c r="G13" s="137">
        <f>IF(OR(B13&gt;0,C13&gt;0),VLOOKUP(A13,'Lista Suspensa'!$A$1:$F$90,6,),0)</f>
        <v>0</v>
      </c>
      <c r="H13" s="94"/>
      <c r="I13" s="139">
        <v>2.5</v>
      </c>
      <c r="J13" s="136" t="str">
        <f>IF(H13&gt;0,VLOOKUP(A13,'Lista Suspensa'!$A$1:$F$90,3,)," ")</f>
        <v xml:space="preserve"> </v>
      </c>
      <c r="K13" s="136">
        <f>IF(OR(H13&gt;0,I13&gt;0),VLOOKUP(A13,'Lista Suspensa'!$A$1:$F$90,4,),0)</f>
        <v>7.18</v>
      </c>
      <c r="L13" s="136">
        <f>IF(OR(H13&gt;0,I13&gt;0),VLOOKUP(A13,'Lista Suspensa'!$A$1:$F$90,5,),0)</f>
        <v>63.58</v>
      </c>
      <c r="M13" s="137">
        <f>IF(OR(H13&gt;0,I13&gt;0),VLOOKUP(A13,'Lista Suspensa'!$A$1:$F$90,6,),0)</f>
        <v>5.3609999999999998E-2</v>
      </c>
      <c r="N13" s="94"/>
      <c r="O13" s="139">
        <v>5</v>
      </c>
      <c r="P13" s="136" t="str">
        <f>IF(N13&gt;0,VLOOKUP(A13,'Lista Suspensa'!$A$1:$F$90,3,)," ")</f>
        <v xml:space="preserve"> </v>
      </c>
      <c r="Q13" s="136">
        <f>IF(OR(N13&gt;0,O13&gt;0),VLOOKUP(A13,'Lista Suspensa'!$A$1:$F$90,4,),0)</f>
        <v>7.18</v>
      </c>
      <c r="R13" s="136">
        <f>IF(OR(N13&gt;0,O13&gt;0),VLOOKUP(A13,'Lista Suspensa'!$A$1:$F$90,5,),0)</f>
        <v>63.58</v>
      </c>
      <c r="S13" s="137">
        <f>IF(OR(N13&gt;0,O13&gt;0),VLOOKUP(A13,'Lista Suspensa'!$A$1:$F$90,6,),0)</f>
        <v>5.3609999999999998E-2</v>
      </c>
      <c r="T13" s="94"/>
      <c r="U13" s="139">
        <v>8</v>
      </c>
      <c r="V13" s="136">
        <f>IF(T13&gt;0,VLOOKUP(A13,'Lista Suspensa'!$A$1:$F$90,3,),0)</f>
        <v>0</v>
      </c>
      <c r="W13" s="136">
        <f>IF(OR(T13&gt;0,U13&gt;0),VLOOKUP(A13,'Lista Suspensa'!$A$1:$F$90,4,),0)</f>
        <v>7.18</v>
      </c>
      <c r="X13" s="136">
        <f>IF(OR(T13&gt;0,U13&gt;0),VLOOKUP(A13,'Lista Suspensa'!$A$1:$F$90,5,),0)</f>
        <v>63.58</v>
      </c>
      <c r="Y13" s="137">
        <f>IF(OR(T13&gt;0,U13&gt;0),VLOOKUP(A13,'Lista Suspensa'!$A$1:$F$90,6,),0)</f>
        <v>5.3609999999999998E-2</v>
      </c>
      <c r="Z13" s="94"/>
      <c r="AA13" s="136">
        <v>12</v>
      </c>
      <c r="AB13" s="136" t="str">
        <f>IF(Z13&gt;0,VLOOKUP(A13,'Lista Suspensa'!$A$1:$F$90,3,)," ")</f>
        <v xml:space="preserve"> </v>
      </c>
      <c r="AC13" s="136">
        <f>IF(OR(Z13&gt;0,AA13&gt;0),VLOOKUP(A13,'Lista Suspensa'!$A$1:$F$90,4,),0)</f>
        <v>7.18</v>
      </c>
      <c r="AD13" s="136">
        <f>IF(OR(Z13&gt;0,AA13&gt;0),VLOOKUP(A13,'Lista Suspensa'!$A$1:$F$90,5,),0)</f>
        <v>63.58</v>
      </c>
      <c r="AE13" s="137">
        <f>IF(OR(Z13&gt;0,AA13&gt;0),VLOOKUP(A13,'Lista Suspensa'!$A$1:$F$90,6,),0)</f>
        <v>5.3609999999999998E-2</v>
      </c>
      <c r="AF13" s="94"/>
      <c r="AG13" s="136">
        <v>10</v>
      </c>
      <c r="AH13" s="136" t="str">
        <f>IF(AF13&gt;0,VLOOKUP(A13,'Lista Suspensa'!$A$1:$F$90,3,)," ")</f>
        <v xml:space="preserve"> </v>
      </c>
      <c r="AI13" s="136">
        <f>IF(OR(AF13&gt;0,AG13&gt;0),VLOOKUP(A13,'Lista Suspensa'!$A$1:$F$90,4,),0)</f>
        <v>7.18</v>
      </c>
      <c r="AJ13" s="136">
        <f>IF(OR(AF13&gt;0,AG13&gt;0),VLOOKUP(A13,'Lista Suspensa'!$A$1:$F$90,5,),0)</f>
        <v>63.58</v>
      </c>
      <c r="AK13" s="137">
        <f>IF(OR(AF13&gt;0,AG13&gt;0),VLOOKUP(A13,'Lista Suspensa'!$A$1:$F$90,6,),0)</f>
        <v>5.3609999999999998E-2</v>
      </c>
      <c r="AL13" s="94"/>
      <c r="AM13" s="136">
        <f t="shared" si="7"/>
        <v>0</v>
      </c>
      <c r="AN13" s="136" t="str">
        <f>IF(AL13&gt;0,VLOOKUP(A13,'Lista Suspensa'!$A$1:$F$90,3,)," ")</f>
        <v xml:space="preserve"> </v>
      </c>
      <c r="AO13" s="136">
        <f>IF(OR(AL13&gt;0,AM13&gt;0),VLOOKUP(A13,'Lista Suspensa'!$A$1:$F$90,4,),0)</f>
        <v>0</v>
      </c>
      <c r="AP13" s="136">
        <f>IF(OR(AL13&gt;0,AM13&gt;0),VLOOKUP(A13,'Lista Suspensa'!$A$1:$F$90,5,),0)</f>
        <v>0</v>
      </c>
      <c r="AQ13" s="137">
        <f>IF(OR(AL13&gt;0,AM13&gt;0),VLOOKUP(A13,'Lista Suspensa'!$A$1:$F$90,6,),0)</f>
        <v>0</v>
      </c>
      <c r="AR13" s="94"/>
      <c r="AS13" s="136">
        <f t="shared" si="4"/>
        <v>0</v>
      </c>
      <c r="AT13" s="249" t="str">
        <f>IF(AR13&gt;0,VLOOKUP(A13,'Lista Suspensa'!$A$1:$F$90,3,)," ")</f>
        <v xml:space="preserve"> </v>
      </c>
      <c r="AU13" s="137">
        <f>IF(OR(AR13&gt;0,AS13&gt;0),VLOOKUP(A13,'Lista Suspensa'!$A$1:$F$90,6,),0)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 t="s">
        <v>342</v>
      </c>
      <c r="B14" s="123"/>
      <c r="C14" s="122">
        <f t="shared" ref="C14:C34" si="8">IF(B14&gt;0,(B14*(D14/100)),0)</f>
        <v>0</v>
      </c>
      <c r="D14" s="138" t="str">
        <f>IF(B14&gt;0,VLOOKUP(A14,'Lista Suspensa'!$A$1:$F$90,3,)," ")</f>
        <v xml:space="preserve"> </v>
      </c>
      <c r="E14" s="138">
        <f>IF(OR(B14&gt;0,C14&gt;0),VLOOKUP(A14,'Lista Suspensa'!$A$1:$F$90,4,),0)</f>
        <v>0</v>
      </c>
      <c r="F14" s="138">
        <f>IF(OR(B14&gt;0,C14&gt;0),VLOOKUP(A14,'Lista Suspensa'!$A$1:$F$90,5,),0)</f>
        <v>0</v>
      </c>
      <c r="G14" s="141">
        <f>IF(OR(B14&gt;0,C14&gt;0),VLOOKUP(A14,'Lista Suspensa'!$A$1:$F$90,6,),0)</f>
        <v>0</v>
      </c>
      <c r="H14" s="95">
        <v>2.8</v>
      </c>
      <c r="I14" s="140">
        <f t="shared" si="0"/>
        <v>2.38</v>
      </c>
      <c r="J14" s="138">
        <f>IF(H14&gt;0,VLOOKUP(A14,'Lista Suspensa'!$A$1:$F$90,3,)," ")</f>
        <v>85</v>
      </c>
      <c r="K14" s="138">
        <f>IF(OR(H14&gt;0,I14&gt;0),VLOOKUP(A14,'Lista Suspensa'!$A$1:$F$90,4,),0)</f>
        <v>24</v>
      </c>
      <c r="L14" s="138">
        <f>IF(OR(H14&gt;0,I14&gt;0),VLOOKUP(A14,'Lista Suspensa'!$A$1:$F$90,5,),0)</f>
        <v>89</v>
      </c>
      <c r="M14" s="141">
        <f>IF(OR(H14&gt;0,I14&gt;0),VLOOKUP(A14,'Lista Suspensa'!$A$1:$F$90,6,),0)</f>
        <v>1.3986550000000002</v>
      </c>
      <c r="N14" s="95">
        <v>2.8</v>
      </c>
      <c r="O14" s="140">
        <f t="shared" si="1"/>
        <v>2.38</v>
      </c>
      <c r="P14" s="138">
        <f>IF(N14&gt;0,VLOOKUP(A14,'Lista Suspensa'!$A$1:$F$90,3,)," ")</f>
        <v>85</v>
      </c>
      <c r="Q14" s="138">
        <f>IF(OR(N14&gt;0,O14&gt;0),VLOOKUP(A14,'Lista Suspensa'!$A$1:$F$90,4,),0)</f>
        <v>24</v>
      </c>
      <c r="R14" s="138">
        <f>IF(OR(N14&gt;0,O14&gt;0),VLOOKUP(A14,'Lista Suspensa'!$A$1:$F$90,5,),0)</f>
        <v>89</v>
      </c>
      <c r="S14" s="141">
        <f>IF(OR(N14&gt;0,O14&gt;0),VLOOKUP(A14,'Lista Suspensa'!$A$1:$F$90,6,),0)</f>
        <v>1.3986550000000002</v>
      </c>
      <c r="T14" s="95"/>
      <c r="U14" s="140">
        <f t="shared" si="2"/>
        <v>0</v>
      </c>
      <c r="V14" s="138">
        <f>IF(T14&gt;0,VLOOKUP(A14,'Lista Suspensa'!$A$1:$F$90,3,),0)</f>
        <v>0</v>
      </c>
      <c r="W14" s="138">
        <f>IF(OR(T14&gt;0,U14&gt;0),VLOOKUP(A14,'Lista Suspensa'!$A$1:$F$90,4,),0)</f>
        <v>0</v>
      </c>
      <c r="X14" s="138">
        <f>IF(OR(T14&gt;0,U14&gt;0),VLOOKUP(A14,'Lista Suspensa'!$A$1:$F$90,5,),0)</f>
        <v>0</v>
      </c>
      <c r="Y14" s="141">
        <f>IF(OR(T14&gt;0,U14&gt;0),VLOOKUP(A14,'Lista Suspensa'!$A$1:$F$90,6,),0)</f>
        <v>0</v>
      </c>
      <c r="Z14" s="123"/>
      <c r="AA14" s="138">
        <f t="shared" si="3"/>
        <v>0</v>
      </c>
      <c r="AB14" s="138" t="str">
        <f>IF(Z14&gt;0,VLOOKUP(A14,'Lista Suspensa'!$A$1:$F$90,3,)," ")</f>
        <v xml:space="preserve"> </v>
      </c>
      <c r="AC14" s="138">
        <f>IF(OR(Z14&gt;0,AA14&gt;0),VLOOKUP(A14,'Lista Suspensa'!$A$1:$F$90,4,),0)</f>
        <v>0</v>
      </c>
      <c r="AD14" s="138">
        <f>IF(OR(Z14&gt;0,AA14&gt;0),VLOOKUP(A14,'Lista Suspensa'!$A$1:$F$90,5,),0)</f>
        <v>0</v>
      </c>
      <c r="AE14" s="141">
        <f>IF(OR(Z14&gt;0,AA14&gt;0),VLOOKUP(A14,'Lista Suspensa'!$A$1:$F$90,6,),0)</f>
        <v>0</v>
      </c>
      <c r="AF14" s="123">
        <v>8.4</v>
      </c>
      <c r="AG14" s="138">
        <f t="shared" si="6"/>
        <v>7.14</v>
      </c>
      <c r="AH14" s="138">
        <f>IF(AF14&gt;0,VLOOKUP(A14,'Lista Suspensa'!$A$1:$F$90,3,)," ")</f>
        <v>85</v>
      </c>
      <c r="AI14" s="138">
        <f>IF(OR(AF14&gt;0,AG14&gt;0),VLOOKUP(A14,'Lista Suspensa'!$A$1:$F$90,4,),0)</f>
        <v>24</v>
      </c>
      <c r="AJ14" s="138">
        <f>IF(OR(AF14&gt;0,AG14&gt;0),VLOOKUP(A14,'Lista Suspensa'!$A$1:$F$90,5,),0)</f>
        <v>89</v>
      </c>
      <c r="AK14" s="141">
        <f>IF(OR(AF14&gt;0,AG14&gt;0),VLOOKUP(A14,'Lista Suspensa'!$A$1:$F$90,6,),0)</f>
        <v>1.3986550000000002</v>
      </c>
      <c r="AL14" s="95"/>
      <c r="AM14" s="138">
        <f t="shared" si="7"/>
        <v>0</v>
      </c>
      <c r="AN14" s="138" t="str">
        <f>IF(AL14&gt;0,VLOOKUP(A14,'Lista Suspensa'!$A$1:$F$90,3,)," ")</f>
        <v xml:space="preserve"> </v>
      </c>
      <c r="AO14" s="138">
        <f>IF(OR(AL14&gt;0,AM14&gt;0),VLOOKUP(A14,'Lista Suspensa'!$A$1:$F$90,4,),0)</f>
        <v>0</v>
      </c>
      <c r="AP14" s="138">
        <f>IF(OR(AL14&gt;0,AM14&gt;0),VLOOKUP(A14,'Lista Suspensa'!$A$1:$F$90,5,),0)</f>
        <v>0</v>
      </c>
      <c r="AQ14" s="141">
        <f>IF(OR(AL14&gt;0,AM14&gt;0),VLOOKUP(A14,'Lista Suspensa'!$A$1:$F$90,6,),0)</f>
        <v>0</v>
      </c>
      <c r="AR14" s="95"/>
      <c r="AS14" s="138">
        <f t="shared" si="4"/>
        <v>0</v>
      </c>
      <c r="AT14" s="250" t="str">
        <f>IF(AR14&gt;0,VLOOKUP(A14,'Lista Suspensa'!$A$1:$F$90,3,)," ")</f>
        <v xml:space="preserve"> </v>
      </c>
      <c r="AU14" s="141">
        <f>IF(OR(AR14&gt;0,AS14&gt;0),VLOOKUP(A14,'Lista Suspensa'!$A$1:$F$90,6,),0)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 t="s">
        <v>136</v>
      </c>
      <c r="B15" s="94"/>
      <c r="C15" s="93">
        <f t="shared" si="8"/>
        <v>0</v>
      </c>
      <c r="D15" s="136" t="str">
        <f>IF(B15&gt;0,VLOOKUP(A15,'Lista Suspensa'!$A$1:$F$90,3,)," ")</f>
        <v xml:space="preserve"> </v>
      </c>
      <c r="E15" s="136">
        <f>IF(OR(B15&gt;0,C15&gt;0),VLOOKUP(A15,'Lista Suspensa'!$A$1:$F$90,4,),0)</f>
        <v>0</v>
      </c>
      <c r="F15" s="136">
        <f>IF(OR(B15&gt;0,C15&gt;0),VLOOKUP(A15,'Lista Suspensa'!$A$1:$F$90,5,),0)</f>
        <v>0</v>
      </c>
      <c r="G15" s="137">
        <f>IF(OR(B15&gt;0,C15&gt;0),VLOOKUP(A15,'Lista Suspensa'!$A$1:$F$90,6,),0)</f>
        <v>0</v>
      </c>
      <c r="H15" s="94">
        <v>8</v>
      </c>
      <c r="I15" s="139">
        <f t="shared" si="0"/>
        <v>0.96</v>
      </c>
      <c r="J15" s="136">
        <f>IF(H15&gt;0,VLOOKUP(A15,'Lista Suspensa'!$A$1:$F$90,3,)," ")</f>
        <v>12</v>
      </c>
      <c r="K15" s="136">
        <f>IF(OR(H15&gt;0,I15&gt;0),VLOOKUP(A15,'Lista Suspensa'!$A$1:$F$90,4,),0)</f>
        <v>3.2</v>
      </c>
      <c r="L15" s="136">
        <f>IF(OR(H15&gt;0,I15&gt;0),VLOOKUP(A15,'Lista Suspensa'!$A$1:$F$90,5,),0)</f>
        <v>98.3</v>
      </c>
      <c r="M15" s="137">
        <f>IF(OR(H15&gt;0,I15&gt;0),VLOOKUP(A15,'Lista Suspensa'!$A$1:$F$90,6,),0)</f>
        <v>1.542</v>
      </c>
      <c r="N15" s="94"/>
      <c r="O15" s="139">
        <f t="shared" si="1"/>
        <v>0</v>
      </c>
      <c r="P15" s="136" t="str">
        <f>IF(N15&gt;0,VLOOKUP(A15,'Lista Suspensa'!$A$1:$F$90,3,)," ")</f>
        <v xml:space="preserve"> </v>
      </c>
      <c r="Q15" s="136">
        <f>IF(OR(N15&gt;0,O15&gt;0),VLOOKUP(A15,'Lista Suspensa'!$A$1:$F$90,4,),0)</f>
        <v>0</v>
      </c>
      <c r="R15" s="136">
        <f>IF(OR(N15&gt;0,O15&gt;0),VLOOKUP(A15,'Lista Suspensa'!$A$1:$F$90,5,),0)</f>
        <v>0</v>
      </c>
      <c r="S15" s="137">
        <f>IF(OR(N15&gt;0,O15&gt;0),VLOOKUP(A15,'Lista Suspensa'!$A$1:$F$90,6,),0)</f>
        <v>0</v>
      </c>
      <c r="T15" s="94"/>
      <c r="U15" s="139">
        <f t="shared" si="2"/>
        <v>0</v>
      </c>
      <c r="V15" s="136">
        <f>IF(T15&gt;0,VLOOKUP(A15,'Lista Suspensa'!$A$1:$F$90,3,),0)</f>
        <v>0</v>
      </c>
      <c r="W15" s="136">
        <f>IF(OR(T15&gt;0,U15&gt;0),VLOOKUP(A15,'Lista Suspensa'!$A$1:$F$90,4,),0)</f>
        <v>0</v>
      </c>
      <c r="X15" s="136">
        <f>IF(OR(T15&gt;0,U15&gt;0),VLOOKUP(A15,'Lista Suspensa'!$A$1:$F$90,5,),0)</f>
        <v>0</v>
      </c>
      <c r="Y15" s="137">
        <f>IF(OR(T15&gt;0,U15&gt;0),VLOOKUP(A15,'Lista Suspensa'!$A$1:$F$90,6,),0)</f>
        <v>0</v>
      </c>
      <c r="Z15" s="94"/>
      <c r="AA15" s="136">
        <f t="shared" si="3"/>
        <v>0</v>
      </c>
      <c r="AB15" s="136" t="str">
        <f>IF(Z15&gt;0,VLOOKUP(A15,'Lista Suspensa'!$A$1:$F$90,3,)," ")</f>
        <v xml:space="preserve"> </v>
      </c>
      <c r="AC15" s="136">
        <f>IF(OR(Z15&gt;0,AA15&gt;0),VLOOKUP(A15,'Lista Suspensa'!$A$1:$F$90,4,),0)</f>
        <v>0</v>
      </c>
      <c r="AD15" s="136">
        <f>IF(OR(Z15&gt;0,AA15&gt;0),VLOOKUP(A15,'Lista Suspensa'!$A$1:$F$90,5,),0)</f>
        <v>0</v>
      </c>
      <c r="AE15" s="137">
        <f>IF(OR(Z15&gt;0,AA15&gt;0),VLOOKUP(A15,'Lista Suspensa'!$A$1:$F$90,6,),0)</f>
        <v>0</v>
      </c>
      <c r="AF15" s="94"/>
      <c r="AG15" s="136">
        <f t="shared" si="6"/>
        <v>0</v>
      </c>
      <c r="AH15" s="136" t="str">
        <f>IF(AF15&gt;0,VLOOKUP(A15,'Lista Suspensa'!$A$1:$F$90,3,)," ")</f>
        <v xml:space="preserve"> </v>
      </c>
      <c r="AI15" s="136">
        <f>IF(OR(AF15&gt;0,AG15&gt;0),VLOOKUP(A15,'Lista Suspensa'!$A$1:$F$90,4,),0)</f>
        <v>0</v>
      </c>
      <c r="AJ15" s="136">
        <f>IF(OR(AF15&gt;0,AG15&gt;0),VLOOKUP(A15,'Lista Suspensa'!$A$1:$F$90,5,),0)</f>
        <v>0</v>
      </c>
      <c r="AK15" s="137">
        <f>IF(OR(AF15&gt;0,AG15&gt;0),VLOOKUP(A15,'Lista Suspensa'!$A$1:$F$90,6,),0)</f>
        <v>0</v>
      </c>
      <c r="AL15" s="94"/>
      <c r="AM15" s="136">
        <f t="shared" si="7"/>
        <v>0</v>
      </c>
      <c r="AN15" s="136" t="str">
        <f>IF(AL15&gt;0,VLOOKUP(A15,'Lista Suspensa'!$A$1:$F$90,3,)," ")</f>
        <v xml:space="preserve"> </v>
      </c>
      <c r="AO15" s="136">
        <f>IF(OR(AL15&gt;0,AM15&gt;0),VLOOKUP(A15,'Lista Suspensa'!$A$1:$F$90,4,),0)</f>
        <v>0</v>
      </c>
      <c r="AP15" s="136">
        <f>IF(OR(AL15&gt;0,AM15&gt;0),VLOOKUP(A15,'Lista Suspensa'!$A$1:$F$90,5,),0)</f>
        <v>0</v>
      </c>
      <c r="AQ15" s="137">
        <f>IF(OR(AL15&gt;0,AM15&gt;0),VLOOKUP(A15,'Lista Suspensa'!$A$1:$F$90,6,),0)</f>
        <v>0</v>
      </c>
      <c r="AR15" s="94"/>
      <c r="AS15" s="136">
        <f t="shared" si="4"/>
        <v>0</v>
      </c>
      <c r="AT15" s="249" t="str">
        <f>IF(AR15&gt;0,VLOOKUP(A15,'Lista Suspensa'!$A$1:$F$90,3,)," ")</f>
        <v xml:space="preserve"> </v>
      </c>
      <c r="AU15" s="137">
        <f>IF(OR(AR15&gt;0,AS15&gt;0),VLOOKUP(A15,'Lista Suspensa'!$A$1:$F$90,6,),0)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 t="s">
        <v>344</v>
      </c>
      <c r="B16" s="95"/>
      <c r="C16" s="122">
        <f t="shared" si="8"/>
        <v>0</v>
      </c>
      <c r="D16" s="138" t="str">
        <f>IF(B16&gt;0,VLOOKUP(A16,'Lista Suspensa'!$A$1:$F$90,3,)," ")</f>
        <v xml:space="preserve"> </v>
      </c>
      <c r="E16" s="138">
        <f>IF(OR(B16&gt;0,C16&gt;0),VLOOKUP(A16,'Lista Suspensa'!$A$1:$F$90,4,),0)</f>
        <v>0</v>
      </c>
      <c r="F16" s="138">
        <f>IF(OR(B16&gt;0,C16&gt;0),VLOOKUP(A16,'Lista Suspensa'!$A$1:$F$90,5,),0)</f>
        <v>0</v>
      </c>
      <c r="G16" s="141">
        <f>IF(OR(B16&gt;0,C16&gt;0),VLOOKUP(A16,'Lista Suspensa'!$A$1:$F$90,6,),0)</f>
        <v>0</v>
      </c>
      <c r="H16" s="95"/>
      <c r="I16" s="140">
        <f t="shared" si="0"/>
        <v>0</v>
      </c>
      <c r="J16" s="138" t="str">
        <f>IF(H16&gt;0,VLOOKUP(A16,'Lista Suspensa'!$A$1:$F$90,3,)," ")</f>
        <v xml:space="preserve"> </v>
      </c>
      <c r="K16" s="138">
        <f>IF(OR(H16&gt;0,I16&gt;0),VLOOKUP(A16,'Lista Suspensa'!$A$1:$F$90,4,),0)</f>
        <v>0</v>
      </c>
      <c r="L16" s="138">
        <f>IF(OR(H16&gt;0,I16&gt;0),VLOOKUP(A16,'Lista Suspensa'!$A$1:$F$90,5,),0)</f>
        <v>0</v>
      </c>
      <c r="M16" s="141">
        <f>IF(OR(H16&gt;0,I16&gt;0),VLOOKUP(A16,'Lista Suspensa'!$A$1:$F$90,6,),0)</f>
        <v>0</v>
      </c>
      <c r="N16" s="95"/>
      <c r="O16" s="140">
        <f t="shared" si="1"/>
        <v>0</v>
      </c>
      <c r="P16" s="138" t="str">
        <f>IF(N16&gt;0,VLOOKUP(A16,'Lista Suspensa'!$A$1:$F$90,3,)," ")</f>
        <v xml:space="preserve"> </v>
      </c>
      <c r="Q16" s="138">
        <f>IF(OR(N16&gt;0,O16&gt;0),VLOOKUP(A16,'Lista Suspensa'!$A$1:$F$90,4,),0)</f>
        <v>0</v>
      </c>
      <c r="R16" s="138">
        <f>IF(OR(N16&gt;0,O16&gt;0),VLOOKUP(A16,'Lista Suspensa'!$A$1:$F$90,5,),0)</f>
        <v>0</v>
      </c>
      <c r="S16" s="141">
        <f>IF(OR(N16&gt;0,O16&gt;0),VLOOKUP(A16,'Lista Suspensa'!$A$1:$F$90,6,),0)</f>
        <v>0</v>
      </c>
      <c r="T16" s="95">
        <v>1.2</v>
      </c>
      <c r="U16" s="140">
        <f t="shared" si="2"/>
        <v>1.02</v>
      </c>
      <c r="V16" s="138">
        <f>IF(T16&gt;0,VLOOKUP(A16,'Lista Suspensa'!$A$1:$F$90,3,),0)</f>
        <v>85</v>
      </c>
      <c r="W16" s="138">
        <f>IF(OR(T16&gt;0,U16&gt;0),VLOOKUP(A16,'Lista Suspensa'!$A$1:$F$90,4,),0)</f>
        <v>36</v>
      </c>
      <c r="X16" s="138">
        <f>IF(OR(T16&gt;0,U16&gt;0),VLOOKUP(A16,'Lista Suspensa'!$A$1:$F$90,5,),0)</f>
        <v>89</v>
      </c>
      <c r="Y16" s="141">
        <f>IF(OR(T16&gt;0,U16&gt;0),VLOOKUP(A16,'Lista Suspensa'!$A$1:$F$90,6,),0)</f>
        <v>1.3986550000000002</v>
      </c>
      <c r="Z16" s="95">
        <v>1.8</v>
      </c>
      <c r="AA16" s="138">
        <f t="shared" si="3"/>
        <v>1.53</v>
      </c>
      <c r="AB16" s="138">
        <f>IF(Z16&gt;0,VLOOKUP(A16,'Lista Suspensa'!$A$1:$F$90,3,)," ")</f>
        <v>85</v>
      </c>
      <c r="AC16" s="138">
        <f>IF(OR(Z16&gt;0,AA16&gt;0),VLOOKUP(A16,'Lista Suspensa'!$A$1:$F$90,4,),0)</f>
        <v>36</v>
      </c>
      <c r="AD16" s="138">
        <f>IF(OR(Z16&gt;0,AA16&gt;0),VLOOKUP(A16,'Lista Suspensa'!$A$1:$F$90,5,),0)</f>
        <v>89</v>
      </c>
      <c r="AE16" s="141">
        <f>IF(OR(Z16&gt;0,AA16&gt;0),VLOOKUP(A16,'Lista Suspensa'!$A$1:$F$90,6,),0)</f>
        <v>1.3986550000000002</v>
      </c>
      <c r="AF16" s="95"/>
      <c r="AG16" s="138">
        <f t="shared" si="6"/>
        <v>0</v>
      </c>
      <c r="AH16" s="138" t="str">
        <f>IF(AF16&gt;0,VLOOKUP(A16,'Lista Suspensa'!$A$1:$F$90,3,)," ")</f>
        <v xml:space="preserve"> </v>
      </c>
      <c r="AI16" s="138">
        <f>IF(OR(AF16&gt;0,AG16&gt;0),VLOOKUP(A16,'Lista Suspensa'!$A$1:$F$90,4,),0)</f>
        <v>0</v>
      </c>
      <c r="AJ16" s="138">
        <f>IF(OR(AF16&gt;0,AG16&gt;0),VLOOKUP(A16,'Lista Suspensa'!$A$1:$F$90,5,),0)</f>
        <v>0</v>
      </c>
      <c r="AK16" s="141">
        <f>IF(OR(AF16&gt;0,AG16&gt;0),VLOOKUP(A16,'Lista Suspensa'!$A$1:$F$90,6,),0)</f>
        <v>0</v>
      </c>
      <c r="AL16" s="95"/>
      <c r="AM16" s="138">
        <f t="shared" si="7"/>
        <v>0</v>
      </c>
      <c r="AN16" s="138" t="str">
        <f>IF(AL16&gt;0,VLOOKUP(A16,'Lista Suspensa'!$A$1:$F$90,3,)," ")</f>
        <v xml:space="preserve"> </v>
      </c>
      <c r="AO16" s="138">
        <f>IF(OR(AL16&gt;0,AM16&gt;0),VLOOKUP(A16,'Lista Suspensa'!$A$1:$F$90,4,),0)</f>
        <v>0</v>
      </c>
      <c r="AP16" s="138">
        <f>IF(OR(AL16&gt;0,AM16&gt;0),VLOOKUP(A16,'Lista Suspensa'!$A$1:$F$90,5,),0)</f>
        <v>0</v>
      </c>
      <c r="AQ16" s="141">
        <f>IF(OR(AL16&gt;0,AM16&gt;0),VLOOKUP(A16,'Lista Suspensa'!$A$1:$F$90,6,),0)</f>
        <v>0</v>
      </c>
      <c r="AR16" s="95"/>
      <c r="AS16" s="138">
        <f t="shared" si="4"/>
        <v>0</v>
      </c>
      <c r="AT16" s="250" t="str">
        <f>IF(AR16&gt;0,VLOOKUP(A16,'Lista Suspensa'!$A$1:$F$90,3,)," ")</f>
        <v xml:space="preserve"> </v>
      </c>
      <c r="AU16" s="141">
        <f>IF(OR(AR16&gt;0,AS16&gt;0),VLOOKUP(A16,'Lista Suspensa'!$A$1:$F$90,6,),0)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 t="s">
        <v>357</v>
      </c>
      <c r="B17" s="124"/>
      <c r="C17" s="93">
        <f t="shared" si="8"/>
        <v>0</v>
      </c>
      <c r="D17" s="134" t="str">
        <f>IF(B17&gt;0,VLOOKUP(A17,'Lista Suspensa'!$A$1:$F$90,3,)," ")</f>
        <v xml:space="preserve"> </v>
      </c>
      <c r="E17" s="136">
        <f>IF(OR(B17&gt;0,C17&gt;0),VLOOKUP(A17,'Lista Suspensa'!$A$1:$F$90,4,),0)</f>
        <v>0</v>
      </c>
      <c r="F17" s="136">
        <f>IF(OR(B17&gt;0,C17&gt;0),VLOOKUP(A17,'Lista Suspensa'!$A$1:$F$90,5,),0)</f>
        <v>0</v>
      </c>
      <c r="G17" s="137">
        <f>IF(OR(B17&gt;0,C17&gt;0),VLOOKUP(A17,'Lista Suspensa'!$A$1:$F$90,6,),0)</f>
        <v>0</v>
      </c>
      <c r="H17" s="94"/>
      <c r="I17" s="139">
        <f t="shared" si="0"/>
        <v>0</v>
      </c>
      <c r="J17" s="136" t="str">
        <f>IF(H17&gt;0,VLOOKUP(A17,'Lista Suspensa'!$A$1:$F$90,3,)," ")</f>
        <v xml:space="preserve"> </v>
      </c>
      <c r="K17" s="136">
        <f>IF(OR(H17&gt;0,I17&gt;0),VLOOKUP(A17,'Lista Suspensa'!$A$1:$F$90,4,),0)</f>
        <v>0</v>
      </c>
      <c r="L17" s="136">
        <f>IF(OR(H17&gt;0,I17&gt;0),VLOOKUP(A17,'Lista Suspensa'!$A$1:$F$90,5,),0)</f>
        <v>0</v>
      </c>
      <c r="M17" s="137">
        <f>IF(OR(H17&gt;0,I17&gt;0),VLOOKUP(A17,'Lista Suspensa'!$A$1:$F$90,6,),0)</f>
        <v>0</v>
      </c>
      <c r="N17" s="98"/>
      <c r="O17" s="139">
        <f t="shared" si="1"/>
        <v>0</v>
      </c>
      <c r="P17" s="136" t="str">
        <f>IF(N17&gt;0,VLOOKUP(A17,'Lista Suspensa'!$A$1:$F$90,3,)," ")</f>
        <v xml:space="preserve"> </v>
      </c>
      <c r="Q17" s="136">
        <f>IF(OR(N17&gt;0,O17&gt;0),VLOOKUP(A17,'Lista Suspensa'!$A$1:$F$90,4,),0)</f>
        <v>0</v>
      </c>
      <c r="R17" s="136">
        <f>IF(OR(N17&gt;0,O17&gt;0),VLOOKUP(A17,'Lista Suspensa'!$A$1:$F$90,5,),0)</f>
        <v>0</v>
      </c>
      <c r="S17" s="137">
        <f>IF(OR(N17&gt;0,O17&gt;0),VLOOKUP(A17,'Lista Suspensa'!$A$1:$F$90,6,),0)</f>
        <v>0</v>
      </c>
      <c r="T17" s="98"/>
      <c r="U17" s="139">
        <f t="shared" si="2"/>
        <v>0</v>
      </c>
      <c r="V17" s="136">
        <f>IF(T17&gt;0,VLOOKUP(A17,'Lista Suspensa'!$A$1:$F$90,3,),0)</f>
        <v>0</v>
      </c>
      <c r="W17" s="136">
        <f>IF(OR(T17&gt;0,U17&gt;0),VLOOKUP(A17,'Lista Suspensa'!$A$1:$F$90,4,),0)</f>
        <v>0</v>
      </c>
      <c r="X17" s="136">
        <f>IF(OR(T17&gt;0,U17&gt;0),VLOOKUP(A17,'Lista Suspensa'!$A$1:$F$90,5,),0)</f>
        <v>0</v>
      </c>
      <c r="Y17" s="137">
        <f>IF(OR(T17&gt;0,U17&gt;0),VLOOKUP(A17,'Lista Suspensa'!$A$1:$F$90,6,),0)</f>
        <v>0</v>
      </c>
      <c r="Z17" s="125"/>
      <c r="AA17" s="136">
        <f t="shared" si="3"/>
        <v>0</v>
      </c>
      <c r="AB17" s="136" t="str">
        <f>IF(Z17&gt;0,VLOOKUP(A17,'Lista Suspensa'!$A$1:$F$90,3,)," ")</f>
        <v xml:space="preserve"> </v>
      </c>
      <c r="AC17" s="136">
        <f>IF(OR(Z17&gt;0,AA17&gt;0),VLOOKUP(A17,'Lista Suspensa'!$A$1:$F$90,4,),0)</f>
        <v>0</v>
      </c>
      <c r="AD17" s="136">
        <f>IF(OR(Z17&gt;0,AA17&gt;0),VLOOKUP(A17,'Lista Suspensa'!$A$1:$F$90,5,),0)</f>
        <v>0</v>
      </c>
      <c r="AE17" s="137">
        <f>IF(OR(Z17&gt;0,AA17&gt;0),VLOOKUP(A17,'Lista Suspensa'!$A$1:$F$90,6,),0)</f>
        <v>0</v>
      </c>
      <c r="AF17" s="125"/>
      <c r="AG17" s="136">
        <v>2</v>
      </c>
      <c r="AH17" s="136" t="str">
        <f>IF(AF17&gt;0,VLOOKUP(A17,'Lista Suspensa'!$A$1:$F$90,3,)," ")</f>
        <v xml:space="preserve"> </v>
      </c>
      <c r="AI17" s="136">
        <f>IF(OR(AF17&gt;0,AG17&gt;0),VLOOKUP(A17,'Lista Suspensa'!$A$1:$F$90,4,),0)</f>
        <v>9.24</v>
      </c>
      <c r="AJ17" s="136">
        <f>IF(OR(AF17&gt;0,AG17&gt;0),VLOOKUP(A17,'Lista Suspensa'!$A$1:$F$90,5,),0)</f>
        <v>55.38</v>
      </c>
      <c r="AK17" s="137">
        <f>IF(OR(AF17&gt;0,AG17&gt;0),VLOOKUP(A17,'Lista Suspensa'!$A$1:$F$90,6,),0)</f>
        <v>0.44762000000000002</v>
      </c>
      <c r="AL17" s="98"/>
      <c r="AM17" s="136">
        <f t="shared" si="7"/>
        <v>0</v>
      </c>
      <c r="AN17" s="136" t="str">
        <f>IF(AL17&gt;0,VLOOKUP(A17,'Lista Suspensa'!$A$1:$F$90,3,)," ")</f>
        <v xml:space="preserve"> </v>
      </c>
      <c r="AO17" s="136">
        <f>IF(OR(AL17&gt;0,AM17&gt;0),VLOOKUP(A17,'Lista Suspensa'!$A$1:$F$90,4,),0)</f>
        <v>0</v>
      </c>
      <c r="AP17" s="136">
        <f>IF(OR(AL17&gt;0,AM17&gt;0),VLOOKUP(A17,'Lista Suspensa'!$A$1:$F$90,5,),0)</f>
        <v>0</v>
      </c>
      <c r="AQ17" s="137">
        <f>IF(OR(AL17&gt;0,AM17&gt;0),VLOOKUP(A17,'Lista Suspensa'!$A$1:$F$90,6,),0)</f>
        <v>0</v>
      </c>
      <c r="AR17" s="98"/>
      <c r="AS17" s="136">
        <f t="shared" si="4"/>
        <v>0</v>
      </c>
      <c r="AT17" s="249" t="str">
        <f>IF(AR17&gt;0,VLOOKUP(A17,'Lista Suspensa'!$A$1:$F$90,3,)," ")</f>
        <v xml:space="preserve"> </v>
      </c>
      <c r="AU17" s="137">
        <f>IF(OR(AR17&gt;0,AS17&gt;0),VLOOKUP(A17,'Lista Suspensa'!$A$1:$F$90,6,),0)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Suspensa'!$A$1:$F$90,3,)," ")</f>
        <v xml:space="preserve"> </v>
      </c>
      <c r="E18" s="138">
        <f>IF(OR(B18&gt;0,C18&gt;0),VLOOKUP(A18,'Lista Suspensa'!$A$1:$F$90,4,),0)</f>
        <v>0</v>
      </c>
      <c r="F18" s="138">
        <f>IF(OR(B18&gt;0,C18&gt;0),VLOOKUP(A18,'Lista Suspensa'!$A$1:$F$90,5,),0)</f>
        <v>0</v>
      </c>
      <c r="G18" s="141">
        <f>IF(OR(B18&gt;0,C18&gt;0),VLOOKUP(A18,'Lista Suspensa'!$A$1:$F$90,6,),0)</f>
        <v>0</v>
      </c>
      <c r="H18" s="95"/>
      <c r="I18" s="140">
        <f t="shared" si="0"/>
        <v>0</v>
      </c>
      <c r="J18" s="138" t="str">
        <f>IF(H18&gt;0,VLOOKUP(A18,'Lista Suspensa'!$A$1:$F$90,3,)," ")</f>
        <v xml:space="preserve"> </v>
      </c>
      <c r="K18" s="138">
        <f>IF(OR(H18&gt;0,I18&gt;0),VLOOKUP(A18,'Lista Suspensa'!$A$1:$F$90,4,),0)</f>
        <v>0</v>
      </c>
      <c r="L18" s="138">
        <f>IF(OR(H18&gt;0,I18&gt;0),VLOOKUP(A18,'Lista Suspensa'!$A$1:$F$90,5,),0)</f>
        <v>0</v>
      </c>
      <c r="M18" s="141">
        <f>IF(OR(H18&gt;0,I18&gt;0),VLOOKUP(A18,'Lista Suspensa'!$A$1:$F$90,6,),0)</f>
        <v>0</v>
      </c>
      <c r="N18" s="99"/>
      <c r="O18" s="140">
        <f t="shared" si="1"/>
        <v>0</v>
      </c>
      <c r="P18" s="138" t="str">
        <f>IF(N18&gt;0,VLOOKUP(A18,'Lista Suspensa'!$A$1:$F$90,3,)," ")</f>
        <v xml:space="preserve"> </v>
      </c>
      <c r="Q18" s="138">
        <f>IF(OR(N18&gt;0,O18&gt;0),VLOOKUP(A18,'Lista Suspensa'!$A$1:$F$90,4,),0)</f>
        <v>0</v>
      </c>
      <c r="R18" s="138">
        <f>IF(OR(N18&gt;0,O18&gt;0),VLOOKUP(A18,'Lista Suspensa'!$A$1:$F$90,5,),0)</f>
        <v>0</v>
      </c>
      <c r="S18" s="141">
        <f>IF(OR(N18&gt;0,O18&gt;0),VLOOKUP(A18,'Lista Suspensa'!$A$1:$F$90,6,),0)</f>
        <v>0</v>
      </c>
      <c r="T18" s="99"/>
      <c r="U18" s="140">
        <f t="shared" si="2"/>
        <v>0</v>
      </c>
      <c r="V18" s="138">
        <f>IF(T18&gt;0,VLOOKUP(A18,'Lista Suspensa'!$A$1:$F$90,3,),0)</f>
        <v>0</v>
      </c>
      <c r="W18" s="138">
        <f>IF(OR(T18&gt;0,U18&gt;0),VLOOKUP(A18,'Lista Suspensa'!$A$1:$F$90,4,),0)</f>
        <v>0</v>
      </c>
      <c r="X18" s="138">
        <f>IF(OR(T18&gt;0,U18&gt;0),VLOOKUP(A18,'Lista Suspensa'!$A$1:$F$90,5,),0)</f>
        <v>0</v>
      </c>
      <c r="Y18" s="141">
        <f>IF(OR(T18&gt;0,U18&gt;0),VLOOKUP(A18,'Lista Suspensa'!$A$1:$F$90,6,),0)</f>
        <v>0</v>
      </c>
      <c r="Z18" s="126"/>
      <c r="AA18" s="138">
        <f t="shared" si="3"/>
        <v>0</v>
      </c>
      <c r="AB18" s="138" t="str">
        <f>IF(Z18&gt;0,VLOOKUP(A18,'Lista Suspensa'!$A$1:$F$90,3,)," ")</f>
        <v xml:space="preserve"> </v>
      </c>
      <c r="AC18" s="138">
        <f>IF(OR(Z18&gt;0,AA18&gt;0),VLOOKUP(A18,'Lista Suspensa'!$A$1:$F$90,4,),0)</f>
        <v>0</v>
      </c>
      <c r="AD18" s="138">
        <f>IF(OR(Z18&gt;0,AA18&gt;0),VLOOKUP(A18,'Lista Suspensa'!$A$1:$F$90,5,),0)</f>
        <v>0</v>
      </c>
      <c r="AE18" s="141">
        <f>IF(OR(Z18&gt;0,AA18&gt;0),VLOOKUP(A18,'Lista Suspensa'!$A$1:$F$90,6,),0)</f>
        <v>0</v>
      </c>
      <c r="AF18" s="126"/>
      <c r="AG18" s="138">
        <f t="shared" si="6"/>
        <v>0</v>
      </c>
      <c r="AH18" s="138" t="str">
        <f>IF(AF18&gt;0,VLOOKUP(A18,'Lista Suspensa'!$A$1:$F$90,3,)," ")</f>
        <v xml:space="preserve"> </v>
      </c>
      <c r="AI18" s="138">
        <f>IF(OR(AF18&gt;0,AG18&gt;0),VLOOKUP(A18,'Lista Suspensa'!$A$1:$F$90,4,),0)</f>
        <v>0</v>
      </c>
      <c r="AJ18" s="138">
        <f>IF(OR(AF18&gt;0,AG18&gt;0),VLOOKUP(A18,'Lista Suspensa'!$A$1:$F$90,5,),0)</f>
        <v>0</v>
      </c>
      <c r="AK18" s="141">
        <f>IF(OR(AF18&gt;0,AG18&gt;0),VLOOKUP(A18,'Lista Suspensa'!$A$1:$F$90,6,),0)</f>
        <v>0</v>
      </c>
      <c r="AL18" s="99"/>
      <c r="AM18" s="138">
        <f t="shared" si="7"/>
        <v>0</v>
      </c>
      <c r="AN18" s="138" t="str">
        <f>IF(AL18&gt;0,VLOOKUP(A18,'Lista Suspensa'!$A$1:$F$90,3,)," ")</f>
        <v xml:space="preserve"> </v>
      </c>
      <c r="AO18" s="138">
        <f>IF(OR(AL18&gt;0,AM18&gt;0),VLOOKUP(A18,'Lista Suspensa'!$A$1:$F$90,4,),0)</f>
        <v>0</v>
      </c>
      <c r="AP18" s="138">
        <f>IF(OR(AL18&gt;0,AM18&gt;0),VLOOKUP(A18,'Lista Suspensa'!$A$1:$F$90,5,),0)</f>
        <v>0</v>
      </c>
      <c r="AQ18" s="141">
        <f>IF(OR(AL18&gt;0,AM18&gt;0),VLOOKUP(A18,'Lista Suspensa'!$A$1:$F$90,6,),0)</f>
        <v>0</v>
      </c>
      <c r="AR18" s="99"/>
      <c r="AS18" s="138">
        <f t="shared" si="4"/>
        <v>0</v>
      </c>
      <c r="AT18" s="250" t="str">
        <f>IF(AR18&gt;0,VLOOKUP(A18,'Lista Suspensa'!$A$1:$F$90,3,)," ")</f>
        <v xml:space="preserve"> </v>
      </c>
      <c r="AU18" s="141">
        <f>IF(OR(AR18&gt;0,AS18&gt;0),VLOOKUP(A18,'Lista Suspensa'!$A$1:$F$90,6,),0)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Suspensa'!$A$1:$F$90,3,)," ")</f>
        <v xml:space="preserve"> </v>
      </c>
      <c r="E19" s="136">
        <f>IF(OR(B19&gt;0,C19&gt;0),VLOOKUP(A19,'Lista Suspensa'!$A$1:$F$90,4,),0)</f>
        <v>0</v>
      </c>
      <c r="F19" s="136">
        <f>IF(OR(B19&gt;0,C19&gt;0),VLOOKUP(A19,'Lista Suspensa'!$A$1:$F$90,5,),0)</f>
        <v>0</v>
      </c>
      <c r="G19" s="137">
        <f>IF(OR(B19&gt;0,C19&gt;0),VLOOKUP(A19,'Lista Suspensa'!$A$1:$F$90,6,),0)</f>
        <v>0</v>
      </c>
      <c r="H19" s="94"/>
      <c r="I19" s="139">
        <f t="shared" si="0"/>
        <v>0</v>
      </c>
      <c r="J19" s="136" t="str">
        <f>IF(H19&gt;0,VLOOKUP(A19,'Lista Suspensa'!$A$1:$F$90,3,)," ")</f>
        <v xml:space="preserve"> </v>
      </c>
      <c r="K19" s="136">
        <f>IF(OR(H19&gt;0,I19&gt;0),VLOOKUP(A19,'Lista Suspensa'!$A$1:$F$90,4,),0)</f>
        <v>0</v>
      </c>
      <c r="L19" s="136">
        <f>IF(OR(H19&gt;0,I19&gt;0),VLOOKUP(A19,'Lista Suspensa'!$A$1:$F$90,5,),0)</f>
        <v>0</v>
      </c>
      <c r="M19" s="137">
        <f>IF(OR(H19&gt;0,I19&gt;0),VLOOKUP(A19,'Lista Suspensa'!$A$1:$F$90,6,),0)</f>
        <v>0</v>
      </c>
      <c r="N19" s="98"/>
      <c r="O19" s="139">
        <f t="shared" si="1"/>
        <v>0</v>
      </c>
      <c r="P19" s="136" t="str">
        <f>IF(N19&gt;0,VLOOKUP(A19,'Lista Suspensa'!$A$1:$F$90,3,)," ")</f>
        <v xml:space="preserve"> </v>
      </c>
      <c r="Q19" s="136">
        <f>IF(OR(N19&gt;0,O19&gt;0),VLOOKUP(A19,'Lista Suspensa'!$A$1:$F$90,4,),0)</f>
        <v>0</v>
      </c>
      <c r="R19" s="136">
        <f>IF(OR(N19&gt;0,O19&gt;0),VLOOKUP(A19,'Lista Suspensa'!$A$1:$F$90,5,),0)</f>
        <v>0</v>
      </c>
      <c r="S19" s="137">
        <f>IF(OR(N19&gt;0,O19&gt;0),VLOOKUP(A19,'Lista Suspensa'!$A$1:$F$90,6,),0)</f>
        <v>0</v>
      </c>
      <c r="T19" s="98"/>
      <c r="U19" s="139">
        <f t="shared" si="2"/>
        <v>0</v>
      </c>
      <c r="V19" s="136">
        <f>IF(T19&gt;0,VLOOKUP(A19,'Lista Suspensa'!$A$1:$F$90,3,),0)</f>
        <v>0</v>
      </c>
      <c r="W19" s="136">
        <f>IF(OR(T19&gt;0,U19&gt;0),VLOOKUP(A19,'Lista Suspensa'!$A$1:$F$90,4,),0)</f>
        <v>0</v>
      </c>
      <c r="X19" s="136">
        <f>IF(OR(T19&gt;0,U19&gt;0),VLOOKUP(A19,'Lista Suspensa'!$A$1:$F$90,5,),0)</f>
        <v>0</v>
      </c>
      <c r="Y19" s="137">
        <f>IF(OR(T19&gt;0,U19&gt;0),VLOOKUP(A19,'Lista Suspensa'!$A$1:$F$90,6,),0)</f>
        <v>0</v>
      </c>
      <c r="Z19" s="94"/>
      <c r="AA19" s="136">
        <f t="shared" si="3"/>
        <v>0</v>
      </c>
      <c r="AB19" s="136" t="str">
        <f>IF(Z19&gt;0,VLOOKUP(A19,'Lista Suspensa'!$A$1:$F$90,3,)," ")</f>
        <v xml:space="preserve"> </v>
      </c>
      <c r="AC19" s="136">
        <f>IF(OR(Z19&gt;0,AA19&gt;0),VLOOKUP(A19,'Lista Suspensa'!$A$1:$F$90,4,),0)</f>
        <v>0</v>
      </c>
      <c r="AD19" s="136">
        <f>IF(OR(Z19&gt;0,AA19&gt;0),VLOOKUP(A19,'Lista Suspensa'!$A$1:$F$90,5,),0)</f>
        <v>0</v>
      </c>
      <c r="AE19" s="137">
        <f>IF(OR(Z19&gt;0,AA19&gt;0),VLOOKUP(A19,'Lista Suspensa'!$A$1:$F$90,6,),0)</f>
        <v>0</v>
      </c>
      <c r="AF19" s="94"/>
      <c r="AG19" s="136">
        <f t="shared" si="6"/>
        <v>0</v>
      </c>
      <c r="AH19" s="136" t="str">
        <f>IF(AF19&gt;0,VLOOKUP(A19,'Lista Suspensa'!$A$1:$F$90,3,)," ")</f>
        <v xml:space="preserve"> </v>
      </c>
      <c r="AI19" s="136">
        <f>IF(OR(AF19&gt;0,AG19&gt;0),VLOOKUP(A19,'Lista Suspensa'!$A$1:$F$90,4,),0)</f>
        <v>0</v>
      </c>
      <c r="AJ19" s="136">
        <f>IF(OR(AF19&gt;0,AG19&gt;0),VLOOKUP(A19,'Lista Suspensa'!$A$1:$F$90,5,),0)</f>
        <v>0</v>
      </c>
      <c r="AK19" s="137">
        <f>IF(OR(AF19&gt;0,AG19&gt;0),VLOOKUP(A19,'Lista Suspensa'!$A$1:$F$90,6,),0)</f>
        <v>0</v>
      </c>
      <c r="AL19" s="98"/>
      <c r="AM19" s="136">
        <f t="shared" si="7"/>
        <v>0</v>
      </c>
      <c r="AN19" s="136" t="str">
        <f>IF(AL19&gt;0,VLOOKUP(A19,'Lista Suspensa'!$A$1:$F$90,3,)," ")</f>
        <v xml:space="preserve"> </v>
      </c>
      <c r="AO19" s="136">
        <f>IF(OR(AL19&gt;0,AM19&gt;0),VLOOKUP(A19,'Lista Suspensa'!$A$1:$F$90,4,),0)</f>
        <v>0</v>
      </c>
      <c r="AP19" s="136">
        <f>IF(OR(AL19&gt;0,AM19&gt;0),VLOOKUP(A19,'Lista Suspensa'!$A$1:$F$90,5,),0)</f>
        <v>0</v>
      </c>
      <c r="AQ19" s="137">
        <f>IF(OR(AL19&gt;0,AM19&gt;0),VLOOKUP(A19,'Lista Suspensa'!$A$1:$F$90,6,),0)</f>
        <v>0</v>
      </c>
      <c r="AR19" s="98"/>
      <c r="AS19" s="136">
        <f t="shared" si="4"/>
        <v>0</v>
      </c>
      <c r="AT19" s="249" t="str">
        <f>IF(AR19&gt;0,VLOOKUP(A19,'Lista Suspensa'!$A$1:$F$90,3,)," ")</f>
        <v xml:space="preserve"> </v>
      </c>
      <c r="AU19" s="137">
        <f>IF(OR(AR19&gt;0,AS19&gt;0),VLOOKUP(A19,'Lista Suspensa'!$A$1:$F$90,6,),0)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Suspensa'!$A$1:$F$90,3,)," ")</f>
        <v xml:space="preserve"> </v>
      </c>
      <c r="E20" s="138">
        <f>IF(OR(B20&gt;0,C20&gt;0),VLOOKUP(A20,'Lista Suspensa'!$A$1:$F$90,4,),0)</f>
        <v>0</v>
      </c>
      <c r="F20" s="138">
        <f>IF(OR(B20&gt;0,C20&gt;0),VLOOKUP(A20,'Lista Suspensa'!$A$1:$F$90,5,),0)</f>
        <v>0</v>
      </c>
      <c r="G20" s="141">
        <f>IF(OR(B20&gt;0,C20&gt;0),VLOOKUP(A20,'Lista Suspensa'!$A$1:$F$90,6,),0)</f>
        <v>0</v>
      </c>
      <c r="H20" s="95"/>
      <c r="I20" s="140">
        <f t="shared" si="0"/>
        <v>0</v>
      </c>
      <c r="J20" s="138" t="str">
        <f>IF(H20&gt;0,VLOOKUP(A20,'Lista Suspensa'!$A$1:$F$90,3,)," ")</f>
        <v xml:space="preserve"> </v>
      </c>
      <c r="K20" s="138">
        <f>IF(OR(H20&gt;0,I20&gt;0),VLOOKUP(A20,'Lista Suspensa'!$A$1:$F$90,4,),0)</f>
        <v>0</v>
      </c>
      <c r="L20" s="138">
        <f>IF(OR(H20&gt;0,I20&gt;0),VLOOKUP(A20,'Lista Suspensa'!$A$1:$F$90,5,),0)</f>
        <v>0</v>
      </c>
      <c r="M20" s="141">
        <f>IF(OR(H20&gt;0,I20&gt;0),VLOOKUP(A20,'Lista Suspensa'!$A$1:$F$90,6,),0)</f>
        <v>0</v>
      </c>
      <c r="N20" s="95"/>
      <c r="O20" s="140">
        <f t="shared" si="1"/>
        <v>0</v>
      </c>
      <c r="P20" s="138" t="str">
        <f>IF(N20&gt;0,VLOOKUP(A20,'Lista Suspensa'!$A$1:$F$90,3,)," ")</f>
        <v xml:space="preserve"> </v>
      </c>
      <c r="Q20" s="138">
        <f>IF(OR(N20&gt;0,O20&gt;0),VLOOKUP(A20,'Lista Suspensa'!$A$1:$F$90,4,),0)</f>
        <v>0</v>
      </c>
      <c r="R20" s="138">
        <f>IF(OR(N20&gt;0,O20&gt;0),VLOOKUP(A20,'Lista Suspensa'!$A$1:$F$90,5,),0)</f>
        <v>0</v>
      </c>
      <c r="S20" s="141">
        <f>IF(OR(N20&gt;0,O20&gt;0),VLOOKUP(A20,'Lista Suspensa'!$A$1:$F$90,6,),0)</f>
        <v>0</v>
      </c>
      <c r="T20" s="95"/>
      <c r="U20" s="140">
        <f t="shared" si="2"/>
        <v>0</v>
      </c>
      <c r="V20" s="138">
        <f>IF(T20&gt;0,VLOOKUP(A20,'Lista Suspensa'!$A$1:$F$90,3,),0)</f>
        <v>0</v>
      </c>
      <c r="W20" s="138">
        <f>IF(OR(T20&gt;0,U20&gt;0),VLOOKUP(A20,'Lista Suspensa'!$A$1:$F$90,4,),0)</f>
        <v>0</v>
      </c>
      <c r="X20" s="138">
        <f>IF(OR(T20&gt;0,U20&gt;0),VLOOKUP(A20,'Lista Suspensa'!$A$1:$F$90,5,),0)</f>
        <v>0</v>
      </c>
      <c r="Y20" s="141">
        <f>IF(OR(T20&gt;0,U20&gt;0),VLOOKUP(A20,'Lista Suspensa'!$A$1:$F$90,6,),0)</f>
        <v>0</v>
      </c>
      <c r="Z20" s="95"/>
      <c r="AA20" s="138">
        <f t="shared" si="3"/>
        <v>0</v>
      </c>
      <c r="AB20" s="138" t="str">
        <f>IF(Z20&gt;0,VLOOKUP(A20,'Lista Suspensa'!$A$1:$F$90,3,)," ")</f>
        <v xml:space="preserve"> </v>
      </c>
      <c r="AC20" s="138">
        <f>IF(OR(Z20&gt;0,AA20&gt;0),VLOOKUP(A20,'Lista Suspensa'!$A$1:$F$90,4,),0)</f>
        <v>0</v>
      </c>
      <c r="AD20" s="138">
        <f>IF(OR(Z20&gt;0,AA20&gt;0),VLOOKUP(A20,'Lista Suspensa'!$A$1:$F$90,5,),0)</f>
        <v>0</v>
      </c>
      <c r="AE20" s="141">
        <f>IF(OR(Z20&gt;0,AA20&gt;0),VLOOKUP(A20,'Lista Suspensa'!$A$1:$F$90,6,),0)</f>
        <v>0</v>
      </c>
      <c r="AF20" s="95"/>
      <c r="AG20" s="138">
        <f t="shared" si="6"/>
        <v>0</v>
      </c>
      <c r="AH20" s="138" t="str">
        <f>IF(AF20&gt;0,VLOOKUP(A20,'Lista Suspensa'!$A$1:$F$90,3,)," ")</f>
        <v xml:space="preserve"> </v>
      </c>
      <c r="AI20" s="138">
        <f>IF(OR(AF20&gt;0,AG20&gt;0),VLOOKUP(A20,'Lista Suspensa'!$A$1:$F$90,4,),0)</f>
        <v>0</v>
      </c>
      <c r="AJ20" s="138">
        <f>IF(OR(AF20&gt;0,AG20&gt;0),VLOOKUP(A20,'Lista Suspensa'!$A$1:$F$90,5,),0)</f>
        <v>0</v>
      </c>
      <c r="AK20" s="141">
        <f>IF(OR(AF20&gt;0,AG20&gt;0),VLOOKUP(A20,'Lista Suspensa'!$A$1:$F$90,6,),0)</f>
        <v>0</v>
      </c>
      <c r="AL20" s="95"/>
      <c r="AM20" s="138">
        <f t="shared" si="7"/>
        <v>0</v>
      </c>
      <c r="AN20" s="138" t="str">
        <f>IF(AL20&gt;0,VLOOKUP(A20,'Lista Suspensa'!$A$1:$F$90,3,)," ")</f>
        <v xml:space="preserve"> </v>
      </c>
      <c r="AO20" s="138">
        <f>IF(OR(AL20&gt;0,AM20&gt;0),VLOOKUP(A20,'Lista Suspensa'!$A$1:$F$90,4,),0)</f>
        <v>0</v>
      </c>
      <c r="AP20" s="138">
        <f>IF(OR(AL20&gt;0,AM20&gt;0),VLOOKUP(A20,'Lista Suspensa'!$A$1:$F$90,5,),0)</f>
        <v>0</v>
      </c>
      <c r="AQ20" s="141">
        <f>IF(OR(AL20&gt;0,AM20&gt;0),VLOOKUP(A20,'Lista Suspensa'!$A$1:$F$90,6,),0)</f>
        <v>0</v>
      </c>
      <c r="AR20" s="95"/>
      <c r="AS20" s="138">
        <f t="shared" si="4"/>
        <v>0</v>
      </c>
      <c r="AT20" s="250" t="str">
        <f>IF(AR20&gt;0,VLOOKUP(A20,'Lista Suspensa'!$A$1:$F$90,3,)," ")</f>
        <v xml:space="preserve"> </v>
      </c>
      <c r="AU20" s="141">
        <f>IF(OR(AR20&gt;0,AS20&gt;0),VLOOKUP(A20,'Lista Suspensa'!$A$1:$F$90,6,),0)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Suspensa'!$A$1:$F$90,3,)," ")</f>
        <v xml:space="preserve"> </v>
      </c>
      <c r="E21" s="136">
        <f>IF(OR(B21&gt;0,C21&gt;0),VLOOKUP(A21,'Lista Suspensa'!$A$1:$F$90,4,),0)</f>
        <v>0</v>
      </c>
      <c r="F21" s="136">
        <f>IF(OR(B21&gt;0,C21&gt;0),VLOOKUP(A21,'Lista Suspensa'!$A$1:$F$90,5,),0)</f>
        <v>0</v>
      </c>
      <c r="G21" s="137">
        <f>IF(OR(B21&gt;0,C21&gt;0),VLOOKUP(A21,'Lista Suspensa'!$A$1:$F$90,6,),0)</f>
        <v>0</v>
      </c>
      <c r="H21" s="94"/>
      <c r="I21" s="139">
        <f t="shared" si="0"/>
        <v>0</v>
      </c>
      <c r="J21" s="136" t="str">
        <f>IF(H21&gt;0,VLOOKUP(A21,'Lista Suspensa'!$A$1:$F$90,3,)," ")</f>
        <v xml:space="preserve"> </v>
      </c>
      <c r="K21" s="136">
        <f>IF(OR(H21&gt;0,I21&gt;0),VLOOKUP(A21,'Lista Suspensa'!$A$1:$F$90,4,),0)</f>
        <v>0</v>
      </c>
      <c r="L21" s="136">
        <f>IF(OR(H21&gt;0,I21&gt;0),VLOOKUP(A21,'Lista Suspensa'!$A$1:$F$90,5,),0)</f>
        <v>0</v>
      </c>
      <c r="M21" s="137">
        <f>IF(OR(H21&gt;0,I21&gt;0),VLOOKUP(A21,'Lista Suspensa'!$A$1:$F$90,6,),0)</f>
        <v>0</v>
      </c>
      <c r="N21" s="94"/>
      <c r="O21" s="139">
        <f t="shared" si="1"/>
        <v>0</v>
      </c>
      <c r="P21" s="136" t="str">
        <f>IF(N21&gt;0,VLOOKUP(A21,'Lista Suspensa'!$A$1:$F$90,3,)," ")</f>
        <v xml:space="preserve"> </v>
      </c>
      <c r="Q21" s="136">
        <f>IF(OR(N21&gt;0,O21&gt;0),VLOOKUP(A21,'Lista Suspensa'!$A$1:$F$90,4,),0)</f>
        <v>0</v>
      </c>
      <c r="R21" s="136">
        <f>IF(OR(N21&gt;0,O21&gt;0),VLOOKUP(A21,'Lista Suspensa'!$A$1:$F$90,5,),0)</f>
        <v>0</v>
      </c>
      <c r="S21" s="137">
        <f>IF(OR(N21&gt;0,O21&gt;0),VLOOKUP(A21,'Lista Suspensa'!$A$1:$F$90,6,),0)</f>
        <v>0</v>
      </c>
      <c r="T21" s="94"/>
      <c r="U21" s="139">
        <f t="shared" si="2"/>
        <v>0</v>
      </c>
      <c r="V21" s="136">
        <f>IF(T21&gt;0,VLOOKUP(A21,'Lista Suspensa'!$A$1:$F$90,3,),0)</f>
        <v>0</v>
      </c>
      <c r="W21" s="136">
        <f>IF(OR(T21&gt;0,U21&gt;0),VLOOKUP(A21,'Lista Suspensa'!$A$1:$F$90,4,),0)</f>
        <v>0</v>
      </c>
      <c r="X21" s="136">
        <f>IF(OR(T21&gt;0,U21&gt;0),VLOOKUP(A21,'Lista Suspensa'!$A$1:$F$90,5,),0)</f>
        <v>0</v>
      </c>
      <c r="Y21" s="137">
        <f>IF(OR(T21&gt;0,U21&gt;0),VLOOKUP(A21,'Lista Suspensa'!$A$1:$F$90,6,),0)</f>
        <v>0</v>
      </c>
      <c r="Z21" s="94"/>
      <c r="AA21" s="136">
        <f t="shared" si="3"/>
        <v>0</v>
      </c>
      <c r="AB21" s="136" t="str">
        <f>IF(Z21&gt;0,VLOOKUP(A21,'Lista Suspensa'!$A$1:$F$90,3,)," ")</f>
        <v xml:space="preserve"> </v>
      </c>
      <c r="AC21" s="136">
        <f>IF(OR(Z21&gt;0,AA21&gt;0),VLOOKUP(A21,'Lista Suspensa'!$A$1:$F$90,4,),0)</f>
        <v>0</v>
      </c>
      <c r="AD21" s="136">
        <f>IF(OR(Z21&gt;0,AA21&gt;0),VLOOKUP(A21,'Lista Suspensa'!$A$1:$F$90,5,),0)</f>
        <v>0</v>
      </c>
      <c r="AE21" s="137">
        <f>IF(OR(Z21&gt;0,AA21&gt;0),VLOOKUP(A21,'Lista Suspensa'!$A$1:$F$90,6,),0)</f>
        <v>0</v>
      </c>
      <c r="AF21" s="94"/>
      <c r="AG21" s="136">
        <f t="shared" si="6"/>
        <v>0</v>
      </c>
      <c r="AH21" s="136" t="str">
        <f>IF(AF21&gt;0,VLOOKUP(A21,'Lista Suspensa'!$A$1:$F$90,3,)," ")</f>
        <v xml:space="preserve"> </v>
      </c>
      <c r="AI21" s="136">
        <f>IF(OR(AF21&gt;0,AG21&gt;0),VLOOKUP(A21,'Lista Suspensa'!$A$1:$F$90,4,),0)</f>
        <v>0</v>
      </c>
      <c r="AJ21" s="136">
        <f>IF(OR(AF21&gt;0,AG21&gt;0),VLOOKUP(A21,'Lista Suspensa'!$A$1:$F$90,5,),0)</f>
        <v>0</v>
      </c>
      <c r="AK21" s="137">
        <f>IF(OR(AF21&gt;0,AG21&gt;0),VLOOKUP(A21,'Lista Suspensa'!$A$1:$F$90,6,),0)</f>
        <v>0</v>
      </c>
      <c r="AL21" s="94"/>
      <c r="AM21" s="136">
        <f t="shared" si="7"/>
        <v>0</v>
      </c>
      <c r="AN21" s="136" t="str">
        <f>IF(AL21&gt;0,VLOOKUP(A21,'Lista Suspensa'!$A$1:$F$90,3,)," ")</f>
        <v xml:space="preserve"> </v>
      </c>
      <c r="AO21" s="136">
        <f>IF(OR(AL21&gt;0,AM21&gt;0),VLOOKUP(A21,'Lista Suspensa'!$A$1:$F$90,4,),0)</f>
        <v>0</v>
      </c>
      <c r="AP21" s="136">
        <f>IF(OR(AL21&gt;0,AM21&gt;0),VLOOKUP(A21,'Lista Suspensa'!$A$1:$F$90,5,),0)</f>
        <v>0</v>
      </c>
      <c r="AQ21" s="137">
        <f>IF(OR(AL21&gt;0,AM21&gt;0),VLOOKUP(A21,'Lista Suspensa'!$A$1:$F$90,6,),0)</f>
        <v>0</v>
      </c>
      <c r="AR21" s="94"/>
      <c r="AS21" s="136">
        <f t="shared" si="4"/>
        <v>0</v>
      </c>
      <c r="AT21" s="249" t="str">
        <f>IF(AR21&gt;0,VLOOKUP(A21,'Lista Suspensa'!$A$1:$F$90,3,)," ")</f>
        <v xml:space="preserve"> </v>
      </c>
      <c r="AU21" s="137">
        <f>IF(OR(AR21&gt;0,AS21&gt;0),VLOOKUP(A21,'Lista Suspensa'!$A$1:$F$90,6,),0)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Suspensa'!$A$1:$F$90,3,)," ")</f>
        <v xml:space="preserve"> </v>
      </c>
      <c r="E22" s="138">
        <f>IF(OR(B22&gt;0,C22&gt;0),VLOOKUP(A22,'Lista Suspensa'!$A$1:$F$90,4,),0)</f>
        <v>0</v>
      </c>
      <c r="F22" s="138">
        <f>IF(OR(B22&gt;0,C22&gt;0),VLOOKUP(A22,'Lista Suspensa'!$A$1:$F$90,5,),0)</f>
        <v>0</v>
      </c>
      <c r="G22" s="141">
        <f>IF(OR(B22&gt;0,C22&gt;0),VLOOKUP(A22,'Lista Suspensa'!$A$1:$F$90,6,),0)</f>
        <v>0</v>
      </c>
      <c r="H22" s="95"/>
      <c r="I22" s="140">
        <f t="shared" si="0"/>
        <v>0</v>
      </c>
      <c r="J22" s="138" t="str">
        <f>IF(H22&gt;0,VLOOKUP(A22,'Lista Suspensa'!$A$1:$F$90,3,)," ")</f>
        <v xml:space="preserve"> </v>
      </c>
      <c r="K22" s="138">
        <f>IF(OR(H22&gt;0,I22&gt;0),VLOOKUP(A22,'Lista Suspensa'!$A$1:$F$90,4,),0)</f>
        <v>0</v>
      </c>
      <c r="L22" s="138">
        <f>IF(OR(H22&gt;0,I22&gt;0),VLOOKUP(A22,'Lista Suspensa'!$A$1:$F$90,5,),0)</f>
        <v>0</v>
      </c>
      <c r="M22" s="141">
        <f>IF(OR(H22&gt;0,I22&gt;0),VLOOKUP(A22,'Lista Suspensa'!$A$1:$F$90,6,),0)</f>
        <v>0</v>
      </c>
      <c r="N22" s="95"/>
      <c r="O22" s="140">
        <f t="shared" si="1"/>
        <v>0</v>
      </c>
      <c r="P22" s="138" t="str">
        <f>IF(N22&gt;0,VLOOKUP(A22,'Lista Suspensa'!$A$1:$F$90,3,)," ")</f>
        <v xml:space="preserve"> </v>
      </c>
      <c r="Q22" s="138">
        <f>IF(OR(N22&gt;0,O22&gt;0),VLOOKUP(A22,'Lista Suspensa'!$A$1:$F$90,4,),0)</f>
        <v>0</v>
      </c>
      <c r="R22" s="138">
        <f>IF(OR(N22&gt;0,O22&gt;0),VLOOKUP(A22,'Lista Suspensa'!$A$1:$F$90,5,),0)</f>
        <v>0</v>
      </c>
      <c r="S22" s="141">
        <f>IF(OR(N22&gt;0,O22&gt;0),VLOOKUP(A22,'Lista Suspensa'!$A$1:$F$90,6,),0)</f>
        <v>0</v>
      </c>
      <c r="T22" s="95"/>
      <c r="U22" s="140">
        <f t="shared" si="2"/>
        <v>0</v>
      </c>
      <c r="V22" s="138">
        <f>IF(T22&gt;0,VLOOKUP(A22,'Lista Suspensa'!$A$1:$F$90,3,),0)</f>
        <v>0</v>
      </c>
      <c r="W22" s="138">
        <f>IF(OR(T22&gt;0,U22&gt;0),VLOOKUP(A22,'Lista Suspensa'!$A$1:$F$90,4,),0)</f>
        <v>0</v>
      </c>
      <c r="X22" s="138">
        <f>IF(OR(T22&gt;0,U22&gt;0),VLOOKUP(A22,'Lista Suspensa'!$A$1:$F$90,5,),0)</f>
        <v>0</v>
      </c>
      <c r="Y22" s="141">
        <f>IF(OR(T22&gt;0,U22&gt;0),VLOOKUP(A22,'Lista Suspensa'!$A$1:$F$90,6,),0)</f>
        <v>0</v>
      </c>
      <c r="Z22" s="95"/>
      <c r="AA22" s="138">
        <f t="shared" si="3"/>
        <v>0</v>
      </c>
      <c r="AB22" s="138" t="str">
        <f>IF(Z22&gt;0,VLOOKUP(A22,'Lista Suspensa'!$A$1:$F$90,3,)," ")</f>
        <v xml:space="preserve"> </v>
      </c>
      <c r="AC22" s="138">
        <f>IF(OR(Z22&gt;0,AA22&gt;0),VLOOKUP(A22,'Lista Suspensa'!$A$1:$F$90,4,),0)</f>
        <v>0</v>
      </c>
      <c r="AD22" s="138">
        <f>IF(OR(Z22&gt;0,AA22&gt;0),VLOOKUP(A22,'Lista Suspensa'!$A$1:$F$90,5,),0)</f>
        <v>0</v>
      </c>
      <c r="AE22" s="141">
        <f>IF(OR(Z22&gt;0,AA22&gt;0),VLOOKUP(A22,'Lista Suspensa'!$A$1:$F$90,6,),0)</f>
        <v>0</v>
      </c>
      <c r="AF22" s="95"/>
      <c r="AG22" s="138">
        <f t="shared" si="6"/>
        <v>0</v>
      </c>
      <c r="AH22" s="138" t="str">
        <f>IF(AF22&gt;0,VLOOKUP(A22,'Lista Suspensa'!$A$1:$F$90,3,)," ")</f>
        <v xml:space="preserve"> </v>
      </c>
      <c r="AI22" s="138">
        <f>IF(OR(AF22&gt;0,AG22&gt;0),VLOOKUP(A22,'Lista Suspensa'!$A$1:$F$90,4,),0)</f>
        <v>0</v>
      </c>
      <c r="AJ22" s="138">
        <f>IF(OR(AF22&gt;0,AG22&gt;0),VLOOKUP(A22,'Lista Suspensa'!$A$1:$F$90,5,),0)</f>
        <v>0</v>
      </c>
      <c r="AK22" s="141">
        <f>IF(OR(AF22&gt;0,AG22&gt;0),VLOOKUP(A22,'Lista Suspensa'!$A$1:$F$90,6,),0)</f>
        <v>0</v>
      </c>
      <c r="AL22" s="95"/>
      <c r="AM22" s="138">
        <f t="shared" si="7"/>
        <v>0</v>
      </c>
      <c r="AN22" s="138" t="str">
        <f>IF(AL22&gt;0,VLOOKUP(A22,'Lista Suspensa'!$A$1:$F$90,3,)," ")</f>
        <v xml:space="preserve"> </v>
      </c>
      <c r="AO22" s="138">
        <f>IF(OR(AL22&gt;0,AM22&gt;0),VLOOKUP(A22,'Lista Suspensa'!$A$1:$F$90,4,),0)</f>
        <v>0</v>
      </c>
      <c r="AP22" s="138">
        <f>IF(OR(AL22&gt;0,AM22&gt;0),VLOOKUP(A22,'Lista Suspensa'!$A$1:$F$90,5,),0)</f>
        <v>0</v>
      </c>
      <c r="AQ22" s="141">
        <f>IF(OR(AL22&gt;0,AM22&gt;0),VLOOKUP(A22,'Lista Suspensa'!$A$1:$F$90,6,),0)</f>
        <v>0</v>
      </c>
      <c r="AR22" s="95"/>
      <c r="AS22" s="138">
        <f t="shared" si="4"/>
        <v>0</v>
      </c>
      <c r="AT22" s="250" t="str">
        <f>IF(AR22&gt;0,VLOOKUP(A22,'Lista Suspensa'!$A$1:$F$90,3,)," ")</f>
        <v xml:space="preserve"> </v>
      </c>
      <c r="AU22" s="141">
        <f>IF(OR(AR22&gt;0,AS22&gt;0),VLOOKUP(A22,'Lista Suspensa'!$A$1:$F$90,6,),0)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Suspensa'!$A$1:$F$90,3,)," ")</f>
        <v xml:space="preserve"> </v>
      </c>
      <c r="E23" s="136">
        <f>IF(OR(B23&gt;0,C23&gt;0),VLOOKUP(A23,'Lista Suspensa'!$A$1:$F$90,4,),0)</f>
        <v>0</v>
      </c>
      <c r="F23" s="136">
        <f>IF(OR(B23&gt;0,C23&gt;0),VLOOKUP(A23,'Lista Suspensa'!$A$1:$F$90,5,),0)</f>
        <v>0</v>
      </c>
      <c r="G23" s="137">
        <f>IF(OR(B23&gt;0,C23&gt;0),VLOOKUP(A23,'Lista Suspensa'!$A$1:$F$90,6,),0)</f>
        <v>0</v>
      </c>
      <c r="H23" s="94"/>
      <c r="I23" s="139">
        <f t="shared" si="0"/>
        <v>0</v>
      </c>
      <c r="J23" s="136" t="str">
        <f>IF(H23&gt;0,VLOOKUP(A23,'Lista Suspensa'!$A$1:$F$90,3,)," ")</f>
        <v xml:space="preserve"> </v>
      </c>
      <c r="K23" s="136">
        <f>IF(OR(H23&gt;0,I23&gt;0),VLOOKUP(A23,'Lista Suspensa'!$A$1:$F$90,4,),0)</f>
        <v>0</v>
      </c>
      <c r="L23" s="136">
        <f>IF(OR(H23&gt;0,I23&gt;0),VLOOKUP(A23,'Lista Suspensa'!$A$1:$F$90,5,),0)</f>
        <v>0</v>
      </c>
      <c r="M23" s="137">
        <f>IF(OR(H23&gt;0,I23&gt;0),VLOOKUP(A23,'Lista Suspensa'!$A$1:$F$90,6,),0)</f>
        <v>0</v>
      </c>
      <c r="N23" s="94"/>
      <c r="O23" s="139">
        <f t="shared" si="1"/>
        <v>0</v>
      </c>
      <c r="P23" s="136" t="str">
        <f>IF(N23&gt;0,VLOOKUP(A23,'Lista Suspensa'!$A$1:$F$90,3,)," ")</f>
        <v xml:space="preserve"> </v>
      </c>
      <c r="Q23" s="136">
        <f>IF(OR(N23&gt;0,O23&gt;0),VLOOKUP(A23,'Lista Suspensa'!$A$1:$F$90,4,),0)</f>
        <v>0</v>
      </c>
      <c r="R23" s="136">
        <f>IF(OR(N23&gt;0,O23&gt;0),VLOOKUP(A23,'Lista Suspensa'!$A$1:$F$90,5,),0)</f>
        <v>0</v>
      </c>
      <c r="S23" s="137">
        <f>IF(OR(N23&gt;0,O23&gt;0),VLOOKUP(A23,'Lista Suspensa'!$A$1:$F$90,6,),0)</f>
        <v>0</v>
      </c>
      <c r="T23" s="94"/>
      <c r="U23" s="139">
        <f t="shared" si="2"/>
        <v>0</v>
      </c>
      <c r="V23" s="136">
        <f>IF(T23&gt;0,VLOOKUP(A23,'Lista Suspensa'!$A$1:$F$90,3,),0)</f>
        <v>0</v>
      </c>
      <c r="W23" s="136">
        <f>IF(OR(T23&gt;0,U23&gt;0),VLOOKUP(A23,'Lista Suspensa'!$A$1:$F$90,4,),0)</f>
        <v>0</v>
      </c>
      <c r="X23" s="136">
        <f>IF(OR(T23&gt;0,U23&gt;0),VLOOKUP(A23,'Lista Suspensa'!$A$1:$F$90,5,),0)</f>
        <v>0</v>
      </c>
      <c r="Y23" s="137">
        <f>IF(OR(T23&gt;0,U23&gt;0),VLOOKUP(A23,'Lista Suspensa'!$A$1:$F$90,6,),0)</f>
        <v>0</v>
      </c>
      <c r="Z23" s="94"/>
      <c r="AA23" s="136">
        <f t="shared" si="3"/>
        <v>0</v>
      </c>
      <c r="AB23" s="136" t="str">
        <f>IF(Z23&gt;0,VLOOKUP(A23,'Lista Suspensa'!$A$1:$F$90,3,)," ")</f>
        <v xml:space="preserve"> </v>
      </c>
      <c r="AC23" s="136">
        <f>IF(OR(Z23&gt;0,AA23&gt;0),VLOOKUP(A23,'Lista Suspensa'!$A$1:$F$90,4,),0)</f>
        <v>0</v>
      </c>
      <c r="AD23" s="136">
        <f>IF(OR(Z23&gt;0,AA23&gt;0),VLOOKUP(A23,'Lista Suspensa'!$A$1:$F$90,5,),0)</f>
        <v>0</v>
      </c>
      <c r="AE23" s="137">
        <f>IF(OR(Z23&gt;0,AA23&gt;0),VLOOKUP(A23,'Lista Suspensa'!$A$1:$F$90,6,),0)</f>
        <v>0</v>
      </c>
      <c r="AF23" s="94"/>
      <c r="AG23" s="136">
        <f t="shared" si="6"/>
        <v>0</v>
      </c>
      <c r="AH23" s="136" t="str">
        <f>IF(AF23&gt;0,VLOOKUP(A23,'Lista Suspensa'!$A$1:$F$90,3,)," ")</f>
        <v xml:space="preserve"> </v>
      </c>
      <c r="AI23" s="136">
        <f>IF(OR(AF23&gt;0,AG23&gt;0),VLOOKUP(A23,'Lista Suspensa'!$A$1:$F$90,4,),0)</f>
        <v>0</v>
      </c>
      <c r="AJ23" s="136">
        <f>IF(OR(AF23&gt;0,AG23&gt;0),VLOOKUP(A23,'Lista Suspensa'!$A$1:$F$90,5,),0)</f>
        <v>0</v>
      </c>
      <c r="AK23" s="137">
        <f>IF(OR(AF23&gt;0,AG23&gt;0),VLOOKUP(A23,'Lista Suspensa'!$A$1:$F$90,6,),0)</f>
        <v>0</v>
      </c>
      <c r="AL23" s="94"/>
      <c r="AM23" s="136">
        <f t="shared" si="7"/>
        <v>0</v>
      </c>
      <c r="AN23" s="136" t="str">
        <f>IF(AL23&gt;0,VLOOKUP(A23,'Lista Suspensa'!$A$1:$F$90,3,)," ")</f>
        <v xml:space="preserve"> </v>
      </c>
      <c r="AO23" s="136">
        <f>IF(OR(AL23&gt;0,AM23&gt;0),VLOOKUP(A23,'Lista Suspensa'!$A$1:$F$90,4,),0)</f>
        <v>0</v>
      </c>
      <c r="AP23" s="136">
        <f>IF(OR(AL23&gt;0,AM23&gt;0),VLOOKUP(A23,'Lista Suspensa'!$A$1:$F$90,5,),0)</f>
        <v>0</v>
      </c>
      <c r="AQ23" s="137">
        <f>IF(OR(AL23&gt;0,AM23&gt;0),VLOOKUP(A23,'Lista Suspensa'!$A$1:$F$90,6,),0)</f>
        <v>0</v>
      </c>
      <c r="AR23" s="94"/>
      <c r="AS23" s="136">
        <f t="shared" si="4"/>
        <v>0</v>
      </c>
      <c r="AT23" s="249" t="str">
        <f>IF(AR23&gt;0,VLOOKUP(A23,'Lista Suspensa'!$A$1:$F$90,3,)," ")</f>
        <v xml:space="preserve"> </v>
      </c>
      <c r="AU23" s="137">
        <f>IF(OR(AR23&gt;0,AS23&gt;0),VLOOKUP(A23,'Lista Suspensa'!$A$1:$F$90,6,),0)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Suspensa'!$A$1:$F$90,3,)," ")</f>
        <v xml:space="preserve"> </v>
      </c>
      <c r="E24" s="138">
        <f>IF(OR(B24&gt;0,C24&gt;0),VLOOKUP(A24,'Lista Suspensa'!$A$1:$F$90,4,),0)</f>
        <v>0</v>
      </c>
      <c r="F24" s="138">
        <f>IF(OR(B24&gt;0,C24&gt;0),VLOOKUP(A24,'Lista Suspensa'!$A$1:$F$90,5,),0)</f>
        <v>0</v>
      </c>
      <c r="G24" s="141">
        <f>IF(OR(B24&gt;0,C24&gt;0),VLOOKUP(A24,'Lista Suspensa'!$A$1:$F$90,6,),0)</f>
        <v>0</v>
      </c>
      <c r="H24" s="95"/>
      <c r="I24" s="140">
        <f t="shared" si="0"/>
        <v>0</v>
      </c>
      <c r="J24" s="138" t="str">
        <f>IF(H24&gt;0,VLOOKUP(A24,'Lista Suspensa'!$A$1:$F$90,3,)," ")</f>
        <v xml:space="preserve"> </v>
      </c>
      <c r="K24" s="138">
        <f>IF(OR(H24&gt;0,I24&gt;0),VLOOKUP(A24,'Lista Suspensa'!$A$1:$F$90,4,),0)</f>
        <v>0</v>
      </c>
      <c r="L24" s="138">
        <f>IF(OR(H24&gt;0,I24&gt;0),VLOOKUP(A24,'Lista Suspensa'!$A$1:$F$90,5,),0)</f>
        <v>0</v>
      </c>
      <c r="M24" s="141">
        <f>IF(OR(H24&gt;0,I24&gt;0),VLOOKUP(A24,'Lista Suspensa'!$A$1:$F$90,6,),0)</f>
        <v>0</v>
      </c>
      <c r="N24" s="95"/>
      <c r="O24" s="140">
        <f t="shared" si="1"/>
        <v>0</v>
      </c>
      <c r="P24" s="138" t="str">
        <f>IF(N24&gt;0,VLOOKUP(A24,'Lista Suspensa'!$A$1:$F$90,3,)," ")</f>
        <v xml:space="preserve"> </v>
      </c>
      <c r="Q24" s="138">
        <f>IF(OR(N24&gt;0,O24&gt;0),VLOOKUP(A24,'Lista Suspensa'!$A$1:$F$90,4,),0)</f>
        <v>0</v>
      </c>
      <c r="R24" s="138">
        <f>IF(OR(N24&gt;0,O24&gt;0),VLOOKUP(A24,'Lista Suspensa'!$A$1:$F$90,5,),0)</f>
        <v>0</v>
      </c>
      <c r="S24" s="141">
        <f>IF(OR(N24&gt;0,O24&gt;0),VLOOKUP(A24,'Lista Suspensa'!$A$1:$F$90,6,),0)</f>
        <v>0</v>
      </c>
      <c r="T24" s="95"/>
      <c r="U24" s="140">
        <f t="shared" si="2"/>
        <v>0</v>
      </c>
      <c r="V24" s="138">
        <f>IF(T24&gt;0,VLOOKUP(A24,'Lista Suspensa'!$A$1:$F$90,3,),0)</f>
        <v>0</v>
      </c>
      <c r="W24" s="138">
        <f>IF(OR(T24&gt;0,U24&gt;0),VLOOKUP(A24,'Lista Suspensa'!$A$1:$F$90,4,),0)</f>
        <v>0</v>
      </c>
      <c r="X24" s="138">
        <f>IF(OR(T24&gt;0,U24&gt;0),VLOOKUP(A24,'Lista Suspensa'!$A$1:$F$90,5,),0)</f>
        <v>0</v>
      </c>
      <c r="Y24" s="141">
        <f>IF(OR(T24&gt;0,U24&gt;0),VLOOKUP(A24,'Lista Suspensa'!$A$1:$F$90,6,),0)</f>
        <v>0</v>
      </c>
      <c r="Z24" s="95"/>
      <c r="AA24" s="138">
        <f t="shared" si="3"/>
        <v>0</v>
      </c>
      <c r="AB24" s="138" t="str">
        <f>IF(Z24&gt;0,VLOOKUP(A24,'Lista Suspensa'!$A$1:$F$90,3,)," ")</f>
        <v xml:space="preserve"> </v>
      </c>
      <c r="AC24" s="138">
        <f>IF(OR(Z24&gt;0,AA24&gt;0),VLOOKUP(A24,'Lista Suspensa'!$A$1:$F$90,4,),0)</f>
        <v>0</v>
      </c>
      <c r="AD24" s="138">
        <f>IF(OR(Z24&gt;0,AA24&gt;0),VLOOKUP(A24,'Lista Suspensa'!$A$1:$F$90,5,),0)</f>
        <v>0</v>
      </c>
      <c r="AE24" s="141">
        <f>IF(OR(Z24&gt;0,AA24&gt;0),VLOOKUP(A24,'Lista Suspensa'!$A$1:$F$90,6,),0)</f>
        <v>0</v>
      </c>
      <c r="AF24" s="95"/>
      <c r="AG24" s="138">
        <f t="shared" si="6"/>
        <v>0</v>
      </c>
      <c r="AH24" s="138" t="str">
        <f>IF(AF24&gt;0,VLOOKUP(A24,'Lista Suspensa'!$A$1:$F$90,3,)," ")</f>
        <v xml:space="preserve"> </v>
      </c>
      <c r="AI24" s="138">
        <f>IF(OR(AF24&gt;0,AG24&gt;0),VLOOKUP(A24,'Lista Suspensa'!$A$1:$F$90,4,),0)</f>
        <v>0</v>
      </c>
      <c r="AJ24" s="138">
        <f>IF(OR(AF24&gt;0,AG24&gt;0),VLOOKUP(A24,'Lista Suspensa'!$A$1:$F$90,5,),0)</f>
        <v>0</v>
      </c>
      <c r="AK24" s="141">
        <f>IF(OR(AF24&gt;0,AG24&gt;0),VLOOKUP(A24,'Lista Suspensa'!$A$1:$F$90,6,),0)</f>
        <v>0</v>
      </c>
      <c r="AL24" s="95"/>
      <c r="AM24" s="138">
        <f t="shared" si="7"/>
        <v>0</v>
      </c>
      <c r="AN24" s="138" t="str">
        <f>IF(AL24&gt;0,VLOOKUP(A24,'Lista Suspensa'!$A$1:$F$90,3,)," ")</f>
        <v xml:space="preserve"> </v>
      </c>
      <c r="AO24" s="138">
        <f>IF(OR(AL24&gt;0,AM24&gt;0),VLOOKUP(A24,'Lista Suspensa'!$A$1:$F$90,4,),0)</f>
        <v>0</v>
      </c>
      <c r="AP24" s="138">
        <f>IF(OR(AL24&gt;0,AM24&gt;0),VLOOKUP(A24,'Lista Suspensa'!$A$1:$F$90,5,),0)</f>
        <v>0</v>
      </c>
      <c r="AQ24" s="141">
        <f>IF(OR(AL24&gt;0,AM24&gt;0),VLOOKUP(A24,'Lista Suspensa'!$A$1:$F$90,6,),0)</f>
        <v>0</v>
      </c>
      <c r="AR24" s="95"/>
      <c r="AS24" s="138">
        <f t="shared" si="4"/>
        <v>0</v>
      </c>
      <c r="AT24" s="250" t="str">
        <f>IF(AR24&gt;0,VLOOKUP(A24,'Lista Suspensa'!$A$1:$F$90,3,)," ")</f>
        <v xml:space="preserve"> </v>
      </c>
      <c r="AU24" s="141">
        <f>IF(OR(AR24&gt;0,AS24&gt;0),VLOOKUP(A24,'Lista Suspensa'!$A$1:$F$90,6,),0)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Suspensa'!$A$1:$F$90,3,)," ")</f>
        <v xml:space="preserve"> </v>
      </c>
      <c r="E25" s="136">
        <f>IF(OR(B25&gt;0,C25&gt;0),VLOOKUP(A25,'Lista Suspensa'!$A$1:$F$90,4,),0)</f>
        <v>0</v>
      </c>
      <c r="F25" s="136">
        <f>IF(OR(B25&gt;0,C25&gt;0),VLOOKUP(A25,'Lista Suspensa'!$A$1:$F$90,5,),0)</f>
        <v>0</v>
      </c>
      <c r="G25" s="137">
        <f>IF(OR(B25&gt;0,C25&gt;0),VLOOKUP(A25,'Lista Suspensa'!$A$1:$F$90,6,),0)</f>
        <v>0</v>
      </c>
      <c r="H25" s="94"/>
      <c r="I25" s="139">
        <f t="shared" si="0"/>
        <v>0</v>
      </c>
      <c r="J25" s="136" t="str">
        <f>IF(H25&gt;0,VLOOKUP(A25,'Lista Suspensa'!$A$1:$F$90,3,)," ")</f>
        <v xml:space="preserve"> </v>
      </c>
      <c r="K25" s="136">
        <f>IF(OR(H25&gt;0,I25&gt;0),VLOOKUP(A25,'Lista Suspensa'!$A$1:$F$90,4,),0)</f>
        <v>0</v>
      </c>
      <c r="L25" s="136">
        <f>IF(OR(H25&gt;0,I25&gt;0),VLOOKUP(A25,'Lista Suspensa'!$A$1:$F$90,5,),0)</f>
        <v>0</v>
      </c>
      <c r="M25" s="137">
        <f>IF(OR(H25&gt;0,I25&gt;0),VLOOKUP(A25,'Lista Suspensa'!$A$1:$F$90,6,),0)</f>
        <v>0</v>
      </c>
      <c r="N25" s="97"/>
      <c r="O25" s="139">
        <f t="shared" si="1"/>
        <v>0</v>
      </c>
      <c r="P25" s="136" t="str">
        <f>IF(N25&gt;0,VLOOKUP(A25,'Lista Suspensa'!$A$1:$F$90,3,)," ")</f>
        <v xml:space="preserve"> </v>
      </c>
      <c r="Q25" s="136">
        <f>IF(OR(N25&gt;0,O25&gt;0),VLOOKUP(A25,'Lista Suspensa'!$A$1:$F$90,4,),0)</f>
        <v>0</v>
      </c>
      <c r="R25" s="136">
        <f>IF(OR(N25&gt;0,O25&gt;0),VLOOKUP(A25,'Lista Suspensa'!$A$1:$F$90,5,),0)</f>
        <v>0</v>
      </c>
      <c r="S25" s="137">
        <f>IF(OR(N25&gt;0,O25&gt;0),VLOOKUP(A25,'Lista Suspensa'!$A$1:$F$90,6,),0)</f>
        <v>0</v>
      </c>
      <c r="T25" s="97"/>
      <c r="U25" s="139">
        <f t="shared" si="2"/>
        <v>0</v>
      </c>
      <c r="V25" s="136">
        <f>IF(T25&gt;0,VLOOKUP(A25,'Lista Suspensa'!$A$1:$F$90,3,),0)</f>
        <v>0</v>
      </c>
      <c r="W25" s="136">
        <f>IF(OR(T25&gt;0,U25&gt;0),VLOOKUP(A25,'Lista Suspensa'!$A$1:$F$90,4,),0)</f>
        <v>0</v>
      </c>
      <c r="X25" s="136">
        <f>IF(OR(T25&gt;0,U25&gt;0),VLOOKUP(A25,'Lista Suspensa'!$A$1:$F$90,5,),0)</f>
        <v>0</v>
      </c>
      <c r="Y25" s="137">
        <f>IF(OR(T25&gt;0,U25&gt;0),VLOOKUP(A25,'Lista Suspensa'!$A$1:$F$90,6,),0)</f>
        <v>0</v>
      </c>
      <c r="Z25" s="94"/>
      <c r="AA25" s="136">
        <f t="shared" si="3"/>
        <v>0</v>
      </c>
      <c r="AB25" s="136" t="str">
        <f>IF(Z25&gt;0,VLOOKUP(A25,'Lista Suspensa'!$A$1:$F$90,3,)," ")</f>
        <v xml:space="preserve"> </v>
      </c>
      <c r="AC25" s="136">
        <f>IF(OR(Z25&gt;0,AA25&gt;0),VLOOKUP(A25,'Lista Suspensa'!$A$1:$F$90,4,),0)</f>
        <v>0</v>
      </c>
      <c r="AD25" s="136">
        <f>IF(OR(Z25&gt;0,AA25&gt;0),VLOOKUP(A25,'Lista Suspensa'!$A$1:$F$90,5,),0)</f>
        <v>0</v>
      </c>
      <c r="AE25" s="137">
        <f>IF(OR(Z25&gt;0,AA25&gt;0),VLOOKUP(A25,'Lista Suspensa'!$A$1:$F$90,6,),0)</f>
        <v>0</v>
      </c>
      <c r="AF25" s="94"/>
      <c r="AG25" s="136">
        <f t="shared" si="6"/>
        <v>0</v>
      </c>
      <c r="AH25" s="136" t="str">
        <f>IF(AF25&gt;0,VLOOKUP(A25,'Lista Suspensa'!$A$1:$F$90,3,)," ")</f>
        <v xml:space="preserve"> </v>
      </c>
      <c r="AI25" s="136">
        <f>IF(OR(AF25&gt;0,AG25&gt;0),VLOOKUP(A25,'Lista Suspensa'!$A$1:$F$90,4,),0)</f>
        <v>0</v>
      </c>
      <c r="AJ25" s="136">
        <f>IF(OR(AF25&gt;0,AG25&gt;0),VLOOKUP(A25,'Lista Suspensa'!$A$1:$F$90,5,),0)</f>
        <v>0</v>
      </c>
      <c r="AK25" s="137">
        <f>IF(OR(AF25&gt;0,AG25&gt;0),VLOOKUP(A25,'Lista Suspensa'!$A$1:$F$90,6,),0)</f>
        <v>0</v>
      </c>
      <c r="AL25" s="97"/>
      <c r="AM25" s="136">
        <f t="shared" si="7"/>
        <v>0</v>
      </c>
      <c r="AN25" s="136" t="str">
        <f>IF(AL25&gt;0,VLOOKUP(A25,'Lista Suspensa'!$A$1:$F$90,3,)," ")</f>
        <v xml:space="preserve"> </v>
      </c>
      <c r="AO25" s="136">
        <f>IF(OR(AL25&gt;0,AM25&gt;0),VLOOKUP(A25,'Lista Suspensa'!$A$1:$F$90,4,),0)</f>
        <v>0</v>
      </c>
      <c r="AP25" s="136">
        <f>IF(OR(AL25&gt;0,AM25&gt;0),VLOOKUP(A25,'Lista Suspensa'!$A$1:$F$90,5,),0)</f>
        <v>0</v>
      </c>
      <c r="AQ25" s="137">
        <f>IF(OR(AL25&gt;0,AM25&gt;0),VLOOKUP(A25,'Lista Suspensa'!$A$1:$F$90,6,),0)</f>
        <v>0</v>
      </c>
      <c r="AR25" s="97"/>
      <c r="AS25" s="136">
        <f t="shared" si="4"/>
        <v>0</v>
      </c>
      <c r="AT25" s="249" t="str">
        <f>IF(AR25&gt;0,VLOOKUP(A25,'Lista Suspensa'!$A$1:$F$90,3,)," ")</f>
        <v xml:space="preserve"> </v>
      </c>
      <c r="AU25" s="137">
        <f>IF(OR(AR25&gt;0,AS25&gt;0),VLOOKUP(A25,'Lista Suspensa'!$A$1:$F$90,6,),0)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Suspensa'!$A$1:$F$90,3,)," ")</f>
        <v xml:space="preserve"> </v>
      </c>
      <c r="E26" s="138">
        <f>IF(OR(B26&gt;0,C26&gt;0),VLOOKUP(A26,'Lista Suspensa'!$A$1:$F$90,4,),0)</f>
        <v>0</v>
      </c>
      <c r="F26" s="138">
        <f>IF(OR(B26&gt;0,C26&gt;0),VLOOKUP(A26,'Lista Suspensa'!$A$1:$F$90,5,),0)</f>
        <v>0</v>
      </c>
      <c r="G26" s="141">
        <f>IF(OR(B26&gt;0,C26&gt;0),VLOOKUP(A26,'Lista Suspensa'!$A$1:$F$90,6,),0)</f>
        <v>0</v>
      </c>
      <c r="H26" s="95"/>
      <c r="I26" s="140">
        <f t="shared" si="0"/>
        <v>0</v>
      </c>
      <c r="J26" s="138" t="str">
        <f>IF(H26&gt;0,VLOOKUP(A26,'Lista Suspensa'!$A$1:$F$90,3,)," ")</f>
        <v xml:space="preserve"> </v>
      </c>
      <c r="K26" s="138">
        <f>IF(OR(H26&gt;0,I26&gt;0),VLOOKUP(A26,'Lista Suspensa'!$A$1:$F$90,4,),0)</f>
        <v>0</v>
      </c>
      <c r="L26" s="138">
        <f>IF(OR(H26&gt;0,I26&gt;0),VLOOKUP(A26,'Lista Suspensa'!$A$1:$F$90,5,),0)</f>
        <v>0</v>
      </c>
      <c r="M26" s="141">
        <f>IF(OR(H26&gt;0,I26&gt;0),VLOOKUP(A26,'Lista Suspensa'!$A$1:$F$90,6,),0)</f>
        <v>0</v>
      </c>
      <c r="N26" s="96"/>
      <c r="O26" s="140">
        <f t="shared" si="1"/>
        <v>0</v>
      </c>
      <c r="P26" s="138" t="str">
        <f>IF(N26&gt;0,VLOOKUP(A26,'Lista Suspensa'!$A$1:$F$90,3,)," ")</f>
        <v xml:space="preserve"> </v>
      </c>
      <c r="Q26" s="138">
        <f>IF(OR(N26&gt;0,O26&gt;0),VLOOKUP(A26,'Lista Suspensa'!$A$1:$F$90,4,),0)</f>
        <v>0</v>
      </c>
      <c r="R26" s="138">
        <f>IF(OR(N26&gt;0,O26&gt;0),VLOOKUP(A26,'Lista Suspensa'!$A$1:$F$90,5,),0)</f>
        <v>0</v>
      </c>
      <c r="S26" s="141">
        <f>IF(OR(N26&gt;0,O26&gt;0),VLOOKUP(A26,'Lista Suspensa'!$A$1:$F$90,6,),0)</f>
        <v>0</v>
      </c>
      <c r="T26" s="96"/>
      <c r="U26" s="140">
        <f t="shared" si="2"/>
        <v>0</v>
      </c>
      <c r="V26" s="138">
        <f>IF(T26&gt;0,VLOOKUP(A26,'Lista Suspensa'!$A$1:$F$90,3,),0)</f>
        <v>0</v>
      </c>
      <c r="W26" s="138">
        <f>IF(OR(T26&gt;0,U26&gt;0),VLOOKUP(A26,'Lista Suspensa'!$A$1:$F$90,4,),0)</f>
        <v>0</v>
      </c>
      <c r="X26" s="138">
        <f>IF(OR(T26&gt;0,U26&gt;0),VLOOKUP(A26,'Lista Suspensa'!$A$1:$F$90,5,),0)</f>
        <v>0</v>
      </c>
      <c r="Y26" s="141">
        <f>IF(OR(T26&gt;0,U26&gt;0),VLOOKUP(A26,'Lista Suspensa'!$A$1:$F$90,6,),0)</f>
        <v>0</v>
      </c>
      <c r="Z26" s="95"/>
      <c r="AA26" s="138">
        <f t="shared" si="3"/>
        <v>0</v>
      </c>
      <c r="AB26" s="138" t="str">
        <f>IF(Z26&gt;0,VLOOKUP(A26,'Lista Suspensa'!$A$1:$F$90,3,)," ")</f>
        <v xml:space="preserve"> </v>
      </c>
      <c r="AC26" s="138">
        <f>IF(OR(Z26&gt;0,AA26&gt;0),VLOOKUP(A26,'Lista Suspensa'!$A$1:$F$90,4,),0)</f>
        <v>0</v>
      </c>
      <c r="AD26" s="138">
        <f>IF(OR(Z26&gt;0,AA26&gt;0),VLOOKUP(A26,'Lista Suspensa'!$A$1:$F$90,5,),0)</f>
        <v>0</v>
      </c>
      <c r="AE26" s="141">
        <f>IF(OR(Z26&gt;0,AA26&gt;0),VLOOKUP(A26,'Lista Suspensa'!$A$1:$F$90,6,),0)</f>
        <v>0</v>
      </c>
      <c r="AF26" s="95"/>
      <c r="AG26" s="138">
        <f t="shared" si="6"/>
        <v>0</v>
      </c>
      <c r="AH26" s="138" t="str">
        <f>IF(AF26&gt;0,VLOOKUP(A26,'Lista Suspensa'!$A$1:$F$90,3,)," ")</f>
        <v xml:space="preserve"> </v>
      </c>
      <c r="AI26" s="138">
        <f>IF(OR(AF26&gt;0,AG26&gt;0),VLOOKUP(A26,'Lista Suspensa'!$A$1:$F$90,4,),0)</f>
        <v>0</v>
      </c>
      <c r="AJ26" s="138">
        <f>IF(OR(AF26&gt;0,AG26&gt;0),VLOOKUP(A26,'Lista Suspensa'!$A$1:$F$90,5,),0)</f>
        <v>0</v>
      </c>
      <c r="AK26" s="141">
        <f>IF(OR(AF26&gt;0,AG26&gt;0),VLOOKUP(A26,'Lista Suspensa'!$A$1:$F$90,6,),0)</f>
        <v>0</v>
      </c>
      <c r="AL26" s="96"/>
      <c r="AM26" s="138">
        <f t="shared" si="7"/>
        <v>0</v>
      </c>
      <c r="AN26" s="138" t="str">
        <f>IF(AL26&gt;0,VLOOKUP(A26,'Lista Suspensa'!$A$1:$F$90,3,)," ")</f>
        <v xml:space="preserve"> </v>
      </c>
      <c r="AO26" s="138">
        <f>IF(OR(AL26&gt;0,AM26&gt;0),VLOOKUP(A26,'Lista Suspensa'!$A$1:$F$90,4,),0)</f>
        <v>0</v>
      </c>
      <c r="AP26" s="138">
        <f>IF(OR(AL26&gt;0,AM26&gt;0),VLOOKUP(A26,'Lista Suspensa'!$A$1:$F$90,5,),0)</f>
        <v>0</v>
      </c>
      <c r="AQ26" s="141">
        <f>IF(OR(AL26&gt;0,AM26&gt;0),VLOOKUP(A26,'Lista Suspensa'!$A$1:$F$90,6,),0)</f>
        <v>0</v>
      </c>
      <c r="AR26" s="96"/>
      <c r="AS26" s="138">
        <f t="shared" si="4"/>
        <v>0</v>
      </c>
      <c r="AT26" s="250" t="str">
        <f>IF(AR26&gt;0,VLOOKUP(A26,'Lista Suspensa'!$A$1:$F$90,3,)," ")</f>
        <v xml:space="preserve"> </v>
      </c>
      <c r="AU26" s="141">
        <f>IF(OR(AR26&gt;0,AS26&gt;0),VLOOKUP(A26,'Lista Suspensa'!$A$1:$F$90,6,),0)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Suspensa'!$A$1:$F$90,3,)," ")</f>
        <v xml:space="preserve"> </v>
      </c>
      <c r="E27" s="136">
        <f>IF(OR(B27&gt;0,C27&gt;0),VLOOKUP(A27,'Lista Suspensa'!$A$1:$F$90,4,),0)</f>
        <v>0</v>
      </c>
      <c r="F27" s="136">
        <f>IF(OR(B27&gt;0,C27&gt;0),VLOOKUP(A27,'Lista Suspensa'!$A$1:$F$90,5,),0)</f>
        <v>0</v>
      </c>
      <c r="G27" s="137">
        <f>IF(OR(B27&gt;0,C27&gt;0),VLOOKUP(A27,'Lista Suspensa'!$A$1:$F$90,6,),0)</f>
        <v>0</v>
      </c>
      <c r="H27" s="94"/>
      <c r="I27" s="139">
        <f t="shared" si="0"/>
        <v>0</v>
      </c>
      <c r="J27" s="136" t="str">
        <f>IF(H27&gt;0,VLOOKUP(A27,'Lista Suspensa'!$A$1:$F$90,3,)," ")</f>
        <v xml:space="preserve"> </v>
      </c>
      <c r="K27" s="136">
        <f>IF(OR(H27&gt;0,I27&gt;0),VLOOKUP(A27,'Lista Suspensa'!$A$1:$F$90,4,),0)</f>
        <v>0</v>
      </c>
      <c r="L27" s="136">
        <f>IF(OR(H27&gt;0,I27&gt;0),VLOOKUP(A27,'Lista Suspensa'!$A$1:$F$90,5,),0)</f>
        <v>0</v>
      </c>
      <c r="M27" s="137">
        <f>IF(OR(H27&gt;0,I27&gt;0),VLOOKUP(A27,'Lista Suspensa'!$A$1:$F$90,6,),0)</f>
        <v>0</v>
      </c>
      <c r="N27" s="97"/>
      <c r="O27" s="139">
        <f t="shared" si="1"/>
        <v>0</v>
      </c>
      <c r="P27" s="136" t="str">
        <f>IF(N27&gt;0,VLOOKUP(A27,'Lista Suspensa'!$A$1:$F$90,3,)," ")</f>
        <v xml:space="preserve"> </v>
      </c>
      <c r="Q27" s="136">
        <f>IF(OR(N27&gt;0,O27&gt;0),VLOOKUP(A27,'Lista Suspensa'!$A$1:$F$90,4,),0)</f>
        <v>0</v>
      </c>
      <c r="R27" s="136">
        <f>IF(OR(N27&gt;0,O27&gt;0),VLOOKUP(A27,'Lista Suspensa'!$A$1:$F$90,5,),0)</f>
        <v>0</v>
      </c>
      <c r="S27" s="137">
        <f>IF(OR(N27&gt;0,O27&gt;0),VLOOKUP(A27,'Lista Suspensa'!$A$1:$F$90,6,),0)</f>
        <v>0</v>
      </c>
      <c r="T27" s="97"/>
      <c r="U27" s="139">
        <f t="shared" si="2"/>
        <v>0</v>
      </c>
      <c r="V27" s="136">
        <f>IF(T27&gt;0,VLOOKUP(A27,'Lista Suspensa'!$A$1:$F$90,3,),0)</f>
        <v>0</v>
      </c>
      <c r="W27" s="136">
        <f>IF(OR(T27&gt;0,U27&gt;0),VLOOKUP(A27,'Lista Suspensa'!$A$1:$F$90,4,),0)</f>
        <v>0</v>
      </c>
      <c r="X27" s="136">
        <f>IF(OR(T27&gt;0,U27&gt;0),VLOOKUP(A27,'Lista Suspensa'!$A$1:$F$90,5,),0)</f>
        <v>0</v>
      </c>
      <c r="Y27" s="137">
        <f>IF(OR(T27&gt;0,U27&gt;0),VLOOKUP(A27,'Lista Suspensa'!$A$1:$F$90,6,),0)</f>
        <v>0</v>
      </c>
      <c r="Z27" s="94"/>
      <c r="AA27" s="136">
        <f t="shared" si="3"/>
        <v>0</v>
      </c>
      <c r="AB27" s="136" t="str">
        <f>IF(Z27&gt;0,VLOOKUP(A27,'Lista Suspensa'!$A$1:$F$90,3,)," ")</f>
        <v xml:space="preserve"> </v>
      </c>
      <c r="AC27" s="136">
        <f>IF(OR(Z27&gt;0,AA27&gt;0),VLOOKUP(A27,'Lista Suspensa'!$A$1:$F$90,4,),0)</f>
        <v>0</v>
      </c>
      <c r="AD27" s="136">
        <f>IF(OR(Z27&gt;0,AA27&gt;0),VLOOKUP(A27,'Lista Suspensa'!$A$1:$F$90,5,),0)</f>
        <v>0</v>
      </c>
      <c r="AE27" s="137">
        <f>IF(OR(Z27&gt;0,AA27&gt;0),VLOOKUP(A27,'Lista Suspensa'!$A$1:$F$90,6,),0)</f>
        <v>0</v>
      </c>
      <c r="AF27" s="94"/>
      <c r="AG27" s="136">
        <f t="shared" si="6"/>
        <v>0</v>
      </c>
      <c r="AH27" s="136" t="str">
        <f>IF(AF27&gt;0,VLOOKUP(A27,'Lista Suspensa'!$A$1:$F$90,3,)," ")</f>
        <v xml:space="preserve"> </v>
      </c>
      <c r="AI27" s="136">
        <f>IF(OR(AF27&gt;0,AG27&gt;0),VLOOKUP(A27,'Lista Suspensa'!$A$1:$F$90,4,),0)</f>
        <v>0</v>
      </c>
      <c r="AJ27" s="136">
        <f>IF(OR(AF27&gt;0,AG27&gt;0),VLOOKUP(A27,'Lista Suspensa'!$A$1:$F$90,5,),0)</f>
        <v>0</v>
      </c>
      <c r="AK27" s="137">
        <f>IF(OR(AF27&gt;0,AG27&gt;0),VLOOKUP(A27,'Lista Suspensa'!$A$1:$F$90,6,),0)</f>
        <v>0</v>
      </c>
      <c r="AL27" s="97"/>
      <c r="AM27" s="136">
        <f t="shared" si="7"/>
        <v>0</v>
      </c>
      <c r="AN27" s="136" t="str">
        <f>IF(AL27&gt;0,VLOOKUP(A27,'Lista Suspensa'!$A$1:$F$90,3,)," ")</f>
        <v xml:space="preserve"> </v>
      </c>
      <c r="AO27" s="136">
        <f>IF(OR(AL27&gt;0,AM27&gt;0),VLOOKUP(A27,'Lista Suspensa'!$A$1:$F$90,4,),0)</f>
        <v>0</v>
      </c>
      <c r="AP27" s="136">
        <f>IF(OR(AL27&gt;0,AM27&gt;0),VLOOKUP(A27,'Lista Suspensa'!$A$1:$F$90,5,),0)</f>
        <v>0</v>
      </c>
      <c r="AQ27" s="137">
        <f>IF(OR(AL27&gt;0,AM27&gt;0),VLOOKUP(A27,'Lista Suspensa'!$A$1:$F$90,6,),0)</f>
        <v>0</v>
      </c>
      <c r="AR27" s="97"/>
      <c r="AS27" s="136">
        <f t="shared" si="4"/>
        <v>0</v>
      </c>
      <c r="AT27" s="249" t="str">
        <f>IF(AR27&gt;0,VLOOKUP(A27,'Lista Suspensa'!$A$1:$F$90,3,)," ")</f>
        <v xml:space="preserve"> </v>
      </c>
      <c r="AU27" s="137">
        <f>IF(OR(AR27&gt;0,AS27&gt;0),VLOOKUP(A27,'Lista Suspensa'!$A$1:$F$90,6,),0)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Suspensa'!$A$1:$F$90,3,)," ")</f>
        <v xml:space="preserve"> </v>
      </c>
      <c r="E28" s="138">
        <f>IF(OR(B28&gt;0,C28&gt;0),VLOOKUP(A28,'Lista Suspensa'!$A$1:$F$90,4,),0)</f>
        <v>0</v>
      </c>
      <c r="F28" s="138">
        <f>IF(OR(B28&gt;0,C28&gt;0),VLOOKUP(A28,'Lista Suspensa'!$A$1:$F$90,5,),0)</f>
        <v>0</v>
      </c>
      <c r="G28" s="141">
        <f>IF(OR(B28&gt;0,C28&gt;0),VLOOKUP(A28,'Lista Suspensa'!$A$1:$F$90,6,),0)</f>
        <v>0</v>
      </c>
      <c r="H28" s="95"/>
      <c r="I28" s="140">
        <f t="shared" si="0"/>
        <v>0</v>
      </c>
      <c r="J28" s="138" t="str">
        <f>IF(H28&gt;0,VLOOKUP(A28,'Lista Suspensa'!$A$1:$F$90,3,)," ")</f>
        <v xml:space="preserve"> </v>
      </c>
      <c r="K28" s="138">
        <f>IF(OR(H28&gt;0,I28&gt;0),VLOOKUP(A28,'Lista Suspensa'!$A$1:$F$90,4,),0)</f>
        <v>0</v>
      </c>
      <c r="L28" s="138">
        <f>IF(OR(H28&gt;0,I28&gt;0),VLOOKUP(A28,'Lista Suspensa'!$A$1:$F$90,5,),0)</f>
        <v>0</v>
      </c>
      <c r="M28" s="141">
        <f>IF(OR(H28&gt;0,I28&gt;0),VLOOKUP(A28,'Lista Suspensa'!$A$1:$F$90,6,),0)</f>
        <v>0</v>
      </c>
      <c r="N28" s="95"/>
      <c r="O28" s="140">
        <f t="shared" si="1"/>
        <v>0</v>
      </c>
      <c r="P28" s="138" t="str">
        <f>IF(N28&gt;0,VLOOKUP(A28,'Lista Suspensa'!$A$1:$F$90,3,)," ")</f>
        <v xml:space="preserve"> </v>
      </c>
      <c r="Q28" s="138">
        <f>IF(OR(N28&gt;0,O28&gt;0),VLOOKUP(A28,'Lista Suspensa'!$A$1:$F$90,4,),0)</f>
        <v>0</v>
      </c>
      <c r="R28" s="138">
        <f>IF(OR(N28&gt;0,O28&gt;0),VLOOKUP(A28,'Lista Suspensa'!$A$1:$F$90,5,),0)</f>
        <v>0</v>
      </c>
      <c r="S28" s="141">
        <f>IF(OR(N28&gt;0,O28&gt;0),VLOOKUP(A28,'Lista Suspensa'!$A$1:$F$90,6,),0)</f>
        <v>0</v>
      </c>
      <c r="T28" s="95"/>
      <c r="U28" s="140">
        <f t="shared" si="2"/>
        <v>0</v>
      </c>
      <c r="V28" s="138">
        <f>IF(T28&gt;0,VLOOKUP(A28,'Lista Suspensa'!$A$1:$F$90,3,),0)</f>
        <v>0</v>
      </c>
      <c r="W28" s="138">
        <f>IF(OR(T28&gt;0,U28&gt;0),VLOOKUP(A28,'Lista Suspensa'!$A$1:$F$90,4,),0)</f>
        <v>0</v>
      </c>
      <c r="X28" s="138">
        <f>IF(OR(T28&gt;0,U28&gt;0),VLOOKUP(A28,'Lista Suspensa'!$A$1:$F$90,5,),0)</f>
        <v>0</v>
      </c>
      <c r="Y28" s="141">
        <f>IF(OR(T28&gt;0,U28&gt;0),VLOOKUP(A28,'Lista Suspensa'!$A$1:$F$90,6,),0)</f>
        <v>0</v>
      </c>
      <c r="Z28" s="95"/>
      <c r="AA28" s="138">
        <f t="shared" si="3"/>
        <v>0</v>
      </c>
      <c r="AB28" s="138" t="str">
        <f>IF(Z28&gt;0,VLOOKUP(A28,'Lista Suspensa'!$A$1:$F$90,3,)," ")</f>
        <v xml:space="preserve"> </v>
      </c>
      <c r="AC28" s="138">
        <f>IF(OR(Z28&gt;0,AA28&gt;0),VLOOKUP(A28,'Lista Suspensa'!$A$1:$F$90,4,),0)</f>
        <v>0</v>
      </c>
      <c r="AD28" s="138">
        <f>IF(OR(Z28&gt;0,AA28&gt;0),VLOOKUP(A28,'Lista Suspensa'!$A$1:$F$90,5,),0)</f>
        <v>0</v>
      </c>
      <c r="AE28" s="141">
        <f>IF(OR(Z28&gt;0,AA28&gt;0),VLOOKUP(A28,'Lista Suspensa'!$A$1:$F$90,6,),0)</f>
        <v>0</v>
      </c>
      <c r="AF28" s="95"/>
      <c r="AG28" s="138">
        <f t="shared" si="6"/>
        <v>0</v>
      </c>
      <c r="AH28" s="138" t="str">
        <f>IF(AF28&gt;0,VLOOKUP(A28,'Lista Suspensa'!$A$1:$F$90,3,)," ")</f>
        <v xml:space="preserve"> </v>
      </c>
      <c r="AI28" s="138">
        <f>IF(OR(AF28&gt;0,AG28&gt;0),VLOOKUP(A28,'Lista Suspensa'!$A$1:$F$90,4,),0)</f>
        <v>0</v>
      </c>
      <c r="AJ28" s="138">
        <f>IF(OR(AF28&gt;0,AG28&gt;0),VLOOKUP(A28,'Lista Suspensa'!$A$1:$F$90,5,),0)</f>
        <v>0</v>
      </c>
      <c r="AK28" s="141">
        <f>IF(OR(AF28&gt;0,AG28&gt;0),VLOOKUP(A28,'Lista Suspensa'!$A$1:$F$90,6,),0)</f>
        <v>0</v>
      </c>
      <c r="AL28" s="95"/>
      <c r="AM28" s="138">
        <f t="shared" si="7"/>
        <v>0</v>
      </c>
      <c r="AN28" s="138" t="str">
        <f>IF(AL28&gt;0,VLOOKUP(A28,'Lista Suspensa'!$A$1:$F$90,3,)," ")</f>
        <v xml:space="preserve"> </v>
      </c>
      <c r="AO28" s="138">
        <f>IF(OR(AL28&gt;0,AM28&gt;0),VLOOKUP(A28,'Lista Suspensa'!$A$1:$F$90,4,),0)</f>
        <v>0</v>
      </c>
      <c r="AP28" s="138">
        <f>IF(OR(AL28&gt;0,AM28&gt;0),VLOOKUP(A28,'Lista Suspensa'!$A$1:$F$90,5,),0)</f>
        <v>0</v>
      </c>
      <c r="AQ28" s="141">
        <f>IF(OR(AL28&gt;0,AM28&gt;0),VLOOKUP(A28,'Lista Suspensa'!$A$1:$F$90,6,),0)</f>
        <v>0</v>
      </c>
      <c r="AR28" s="95"/>
      <c r="AS28" s="138">
        <f t="shared" si="4"/>
        <v>0</v>
      </c>
      <c r="AT28" s="250" t="str">
        <f>IF(AR28&gt;0,VLOOKUP(A28,'Lista Suspensa'!$A$1:$F$90,3,)," ")</f>
        <v xml:space="preserve"> </v>
      </c>
      <c r="AU28" s="141">
        <f>IF(OR(AR28&gt;0,AS28&gt;0),VLOOKUP(A28,'Lista Suspensa'!$A$1:$F$90,6,),0)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Suspensa'!$A$1:$F$90,3,)," ")</f>
        <v xml:space="preserve"> </v>
      </c>
      <c r="E29" s="136">
        <f>IF(OR(B29&gt;0,C29&gt;0),VLOOKUP(A29,'Lista Suspensa'!$A$1:$F$90,4,),0)</f>
        <v>0</v>
      </c>
      <c r="F29" s="136">
        <f>IF(OR(B29&gt;0,C29&gt;0),VLOOKUP(A29,'Lista Suspensa'!$A$1:$F$90,5,),0)</f>
        <v>0</v>
      </c>
      <c r="G29" s="137">
        <f>IF(OR(B29&gt;0,C29&gt;0),VLOOKUP(A29,'Lista Suspensa'!$A$1:$F$90,6,),0)</f>
        <v>0</v>
      </c>
      <c r="H29" s="94"/>
      <c r="I29" s="139">
        <f t="shared" si="0"/>
        <v>0</v>
      </c>
      <c r="J29" s="136" t="str">
        <f>IF(H29&gt;0,VLOOKUP(A29,'Lista Suspensa'!$A$1:$F$90,3,)," ")</f>
        <v xml:space="preserve"> </v>
      </c>
      <c r="K29" s="136">
        <f>IF(OR(H29&gt;0,I29&gt;0),VLOOKUP(A29,'Lista Suspensa'!$A$1:$F$90,4,),0)</f>
        <v>0</v>
      </c>
      <c r="L29" s="136">
        <f>IF(OR(H29&gt;0,I29&gt;0),VLOOKUP(A29,'Lista Suspensa'!$A$1:$F$90,5,),0)</f>
        <v>0</v>
      </c>
      <c r="M29" s="137">
        <f>IF(OR(H29&gt;0,I29&gt;0),VLOOKUP(A29,'Lista Suspensa'!$A$1:$F$90,6,),0)</f>
        <v>0</v>
      </c>
      <c r="N29" s="94"/>
      <c r="O29" s="139">
        <f t="shared" si="1"/>
        <v>0</v>
      </c>
      <c r="P29" s="136" t="str">
        <f>IF(N29&gt;0,VLOOKUP(A29,'Lista Suspensa'!$A$1:$F$90,3,)," ")</f>
        <v xml:space="preserve"> </v>
      </c>
      <c r="Q29" s="136">
        <f>IF(OR(N29&gt;0,O29&gt;0),VLOOKUP(A29,'Lista Suspensa'!$A$1:$F$90,4,),0)</f>
        <v>0</v>
      </c>
      <c r="R29" s="136">
        <f>IF(OR(N29&gt;0,O29&gt;0),VLOOKUP(A29,'Lista Suspensa'!$A$1:$F$90,5,),0)</f>
        <v>0</v>
      </c>
      <c r="S29" s="137">
        <f>IF(OR(N29&gt;0,O29&gt;0),VLOOKUP(A29,'Lista Suspensa'!$A$1:$F$90,6,),0)</f>
        <v>0</v>
      </c>
      <c r="T29" s="94"/>
      <c r="U29" s="139">
        <f t="shared" si="2"/>
        <v>0</v>
      </c>
      <c r="V29" s="136">
        <f>IF(T29&gt;0,VLOOKUP(A29,'Lista Suspensa'!$A$1:$F$90,3,),0)</f>
        <v>0</v>
      </c>
      <c r="W29" s="136">
        <f>IF(OR(T29&gt;0,U29&gt;0),VLOOKUP(A29,'Lista Suspensa'!$A$1:$F$90,4,),0)</f>
        <v>0</v>
      </c>
      <c r="X29" s="136">
        <f>IF(OR(T29&gt;0,U29&gt;0),VLOOKUP(A29,'Lista Suspensa'!$A$1:$F$90,5,),0)</f>
        <v>0</v>
      </c>
      <c r="Y29" s="137">
        <f>IF(OR(T29&gt;0,U29&gt;0),VLOOKUP(A29,'Lista Suspensa'!$A$1:$F$90,6,),0)</f>
        <v>0</v>
      </c>
      <c r="Z29" s="127"/>
      <c r="AA29" s="136">
        <f t="shared" si="3"/>
        <v>0</v>
      </c>
      <c r="AB29" s="136" t="str">
        <f>IF(Z29&gt;0,VLOOKUP(A29,'Lista Suspensa'!$A$1:$F$90,3,)," ")</f>
        <v xml:space="preserve"> </v>
      </c>
      <c r="AC29" s="136">
        <f>IF(OR(Z29&gt;0,AA29&gt;0),VLOOKUP(A29,'Lista Suspensa'!$A$1:$F$90,4,),0)</f>
        <v>0</v>
      </c>
      <c r="AD29" s="136">
        <f>IF(OR(Z29&gt;0,AA29&gt;0),VLOOKUP(A29,'Lista Suspensa'!$A$1:$F$90,5,),0)</f>
        <v>0</v>
      </c>
      <c r="AE29" s="137">
        <f>IF(OR(Z29&gt;0,AA29&gt;0),VLOOKUP(A29,'Lista Suspensa'!$A$1:$F$90,6,),0)</f>
        <v>0</v>
      </c>
      <c r="AF29" s="127"/>
      <c r="AG29" s="136">
        <f t="shared" si="6"/>
        <v>0</v>
      </c>
      <c r="AH29" s="136" t="str">
        <f>IF(AF29&gt;0,VLOOKUP(A29,'Lista Suspensa'!$A$1:$F$90,3,)," ")</f>
        <v xml:space="preserve"> </v>
      </c>
      <c r="AI29" s="136">
        <f>IF(OR(AF29&gt;0,AG29&gt;0),VLOOKUP(A29,'Lista Suspensa'!$A$1:$F$90,4,),0)</f>
        <v>0</v>
      </c>
      <c r="AJ29" s="136">
        <f>IF(OR(AF29&gt;0,AG29&gt;0),VLOOKUP(A29,'Lista Suspensa'!$A$1:$F$90,5,),0)</f>
        <v>0</v>
      </c>
      <c r="AK29" s="137">
        <f>IF(OR(AF29&gt;0,AG29&gt;0),VLOOKUP(A29,'Lista Suspensa'!$A$1:$F$90,6,),0)</f>
        <v>0</v>
      </c>
      <c r="AL29" s="94"/>
      <c r="AM29" s="136">
        <f t="shared" si="7"/>
        <v>0</v>
      </c>
      <c r="AN29" s="136" t="str">
        <f>IF(AL29&gt;0,VLOOKUP(A29,'Lista Suspensa'!$A$1:$F$90,3,)," ")</f>
        <v xml:space="preserve"> </v>
      </c>
      <c r="AO29" s="136">
        <f>IF(OR(AL29&gt;0,AM29&gt;0),VLOOKUP(A29,'Lista Suspensa'!$A$1:$F$90,4,),0)</f>
        <v>0</v>
      </c>
      <c r="AP29" s="136">
        <f>IF(OR(AL29&gt;0,AM29&gt;0),VLOOKUP(A29,'Lista Suspensa'!$A$1:$F$90,5,),0)</f>
        <v>0</v>
      </c>
      <c r="AQ29" s="137">
        <f>IF(OR(AL29&gt;0,AM29&gt;0),VLOOKUP(A29,'Lista Suspensa'!$A$1:$F$90,6,),0)</f>
        <v>0</v>
      </c>
      <c r="AR29" s="94"/>
      <c r="AS29" s="136">
        <f t="shared" si="4"/>
        <v>0</v>
      </c>
      <c r="AT29" s="249" t="str">
        <f>IF(AR29&gt;0,VLOOKUP(A29,'Lista Suspensa'!$A$1:$F$90,3,)," ")</f>
        <v xml:space="preserve"> </v>
      </c>
      <c r="AU29" s="137">
        <f>IF(OR(AR29&gt;0,AS29&gt;0),VLOOKUP(A29,'Lista Suspensa'!$A$1:$F$90,6,),0)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Suspensa'!$A$1:$F$90,3,)," ")</f>
        <v xml:space="preserve"> </v>
      </c>
      <c r="E30" s="138">
        <f>IF(OR(B30&gt;0,C30&gt;0),VLOOKUP(A30,'Lista Suspensa'!$A$1:$F$90,4,),0)</f>
        <v>0</v>
      </c>
      <c r="F30" s="138">
        <f>IF(OR(B30&gt;0,C30&gt;0),VLOOKUP(A30,'Lista Suspensa'!$A$1:$F$90,5,),0)</f>
        <v>0</v>
      </c>
      <c r="G30" s="141">
        <f>IF(OR(B30&gt;0,C30&gt;0),VLOOKUP(A30,'Lista Suspensa'!$A$1:$F$90,6,),0)</f>
        <v>0</v>
      </c>
      <c r="H30" s="95"/>
      <c r="I30" s="140">
        <f t="shared" si="0"/>
        <v>0</v>
      </c>
      <c r="J30" s="138" t="str">
        <f>IF(H30&gt;0,VLOOKUP(A30,'Lista Suspensa'!$A$1:$F$90,3,)," ")</f>
        <v xml:space="preserve"> </v>
      </c>
      <c r="K30" s="138">
        <f>IF(OR(H30&gt;0,I30&gt;0),VLOOKUP(A30,'Lista Suspensa'!$A$1:$F$90,4,),0)</f>
        <v>0</v>
      </c>
      <c r="L30" s="138">
        <f>IF(OR(H30&gt;0,I30&gt;0),VLOOKUP(A30,'Lista Suspensa'!$A$1:$F$90,5,),0)</f>
        <v>0</v>
      </c>
      <c r="M30" s="141">
        <f>IF(OR(H30&gt;0,I30&gt;0),VLOOKUP(A30,'Lista Suspensa'!$A$1:$F$90,6,),0)</f>
        <v>0</v>
      </c>
      <c r="N30" s="95"/>
      <c r="O30" s="140">
        <f t="shared" si="1"/>
        <v>0</v>
      </c>
      <c r="P30" s="138" t="str">
        <f>IF(N30&gt;0,VLOOKUP(A30,'Lista Suspensa'!$A$1:$F$90,3,)," ")</f>
        <v xml:space="preserve"> </v>
      </c>
      <c r="Q30" s="138">
        <f>IF(OR(N30&gt;0,O30&gt;0),VLOOKUP(A30,'Lista Suspensa'!$A$1:$F$90,4,),0)</f>
        <v>0</v>
      </c>
      <c r="R30" s="138">
        <f>IF(OR(N30&gt;0,O30&gt;0),VLOOKUP(A30,'Lista Suspensa'!$A$1:$F$90,5,),0)</f>
        <v>0</v>
      </c>
      <c r="S30" s="141">
        <f>IF(OR(N30&gt;0,O30&gt;0),VLOOKUP(A30,'Lista Suspensa'!$A$1:$F$90,6,),0)</f>
        <v>0</v>
      </c>
      <c r="T30" s="95"/>
      <c r="U30" s="140">
        <f t="shared" si="2"/>
        <v>0</v>
      </c>
      <c r="V30" s="138">
        <f>IF(T30&gt;0,VLOOKUP(A30,'Lista Suspensa'!$A$1:$F$90,3,),0)</f>
        <v>0</v>
      </c>
      <c r="W30" s="138">
        <f>IF(OR(T30&gt;0,U30&gt;0),VLOOKUP(A30,'Lista Suspensa'!$A$1:$F$90,4,),0)</f>
        <v>0</v>
      </c>
      <c r="X30" s="138">
        <f>IF(OR(T30&gt;0,U30&gt;0),VLOOKUP(A30,'Lista Suspensa'!$A$1:$F$90,5,),0)</f>
        <v>0</v>
      </c>
      <c r="Y30" s="141">
        <f>IF(OR(T30&gt;0,U30&gt;0),VLOOKUP(A30,'Lista Suspensa'!$A$1:$F$90,6,),0)</f>
        <v>0</v>
      </c>
      <c r="Z30" s="95"/>
      <c r="AA30" s="138">
        <f t="shared" si="3"/>
        <v>0</v>
      </c>
      <c r="AB30" s="138" t="str">
        <f>IF(Z30&gt;0,VLOOKUP(A30,'Lista Suspensa'!$A$1:$F$90,3,)," ")</f>
        <v xml:space="preserve"> </v>
      </c>
      <c r="AC30" s="138">
        <f>IF(OR(Z30&gt;0,AA30&gt;0),VLOOKUP(A30,'Lista Suspensa'!$A$1:$F$90,4,),0)</f>
        <v>0</v>
      </c>
      <c r="AD30" s="138">
        <f>IF(OR(Z30&gt;0,AA30&gt;0),VLOOKUP(A30,'Lista Suspensa'!$A$1:$F$90,5,),0)</f>
        <v>0</v>
      </c>
      <c r="AE30" s="141">
        <f>IF(OR(Z30&gt;0,AA30&gt;0),VLOOKUP(A30,'Lista Suspensa'!$A$1:$F$90,6,),0)</f>
        <v>0</v>
      </c>
      <c r="AF30" s="95"/>
      <c r="AG30" s="138">
        <f t="shared" si="6"/>
        <v>0</v>
      </c>
      <c r="AH30" s="138" t="str">
        <f>IF(AF30&gt;0,VLOOKUP(A30,'Lista Suspensa'!$A$1:$F$90,3,)," ")</f>
        <v xml:space="preserve"> </v>
      </c>
      <c r="AI30" s="138">
        <f>IF(OR(AF30&gt;0,AG30&gt;0),VLOOKUP(A30,'Lista Suspensa'!$A$1:$F$90,4,),0)</f>
        <v>0</v>
      </c>
      <c r="AJ30" s="138">
        <f>IF(OR(AF30&gt;0,AG30&gt;0),VLOOKUP(A30,'Lista Suspensa'!$A$1:$F$90,5,),0)</f>
        <v>0</v>
      </c>
      <c r="AK30" s="141">
        <f>IF(OR(AF30&gt;0,AG30&gt;0),VLOOKUP(A30,'Lista Suspensa'!$A$1:$F$90,6,),0)</f>
        <v>0</v>
      </c>
      <c r="AL30" s="95"/>
      <c r="AM30" s="138">
        <f t="shared" si="7"/>
        <v>0</v>
      </c>
      <c r="AN30" s="138" t="str">
        <f>IF(AL30&gt;0,VLOOKUP(A30,'Lista Suspensa'!$A$1:$F$90,3,)," ")</f>
        <v xml:space="preserve"> </v>
      </c>
      <c r="AO30" s="138">
        <f>IF(OR(AL30&gt;0,AM30&gt;0),VLOOKUP(A30,'Lista Suspensa'!$A$1:$F$90,4,),0)</f>
        <v>0</v>
      </c>
      <c r="AP30" s="138">
        <f>IF(OR(AL30&gt;0,AM30&gt;0),VLOOKUP(A30,'Lista Suspensa'!$A$1:$F$90,5,),0)</f>
        <v>0</v>
      </c>
      <c r="AQ30" s="141">
        <f>IF(OR(AL30&gt;0,AM30&gt;0),VLOOKUP(A30,'Lista Suspensa'!$A$1:$F$90,6,),0)</f>
        <v>0</v>
      </c>
      <c r="AR30" s="95"/>
      <c r="AS30" s="138">
        <f t="shared" si="4"/>
        <v>0</v>
      </c>
      <c r="AT30" s="250" t="str">
        <f>IF(AR30&gt;0,VLOOKUP(A30,'Lista Suspensa'!$A$1:$F$90,3,)," ")</f>
        <v xml:space="preserve"> </v>
      </c>
      <c r="AU30" s="141">
        <f>IF(OR(AR30&gt;0,AS30&gt;0),VLOOKUP(A30,'Lista Suspensa'!$A$1:$F$90,6,),0)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Suspensa'!$A$1:$F$90,3,)," ")</f>
        <v xml:space="preserve"> </v>
      </c>
      <c r="E31" s="136">
        <f>IF(OR(B31&gt;0,C31&gt;0),VLOOKUP(A31,'Lista Suspensa'!$A$1:$F$90,4,),0)</f>
        <v>0</v>
      </c>
      <c r="F31" s="136">
        <f>IF(OR(B31&gt;0,C31&gt;0),VLOOKUP(A31,'Lista Suspensa'!$A$1:$F$90,5,),0)</f>
        <v>0</v>
      </c>
      <c r="G31" s="137">
        <f>IF(OR(B31&gt;0,C31&gt;0),VLOOKUP(A31,'Lista Suspensa'!$A$1:$F$90,6,),0)</f>
        <v>0</v>
      </c>
      <c r="H31" s="94"/>
      <c r="I31" s="139">
        <f t="shared" si="0"/>
        <v>0</v>
      </c>
      <c r="J31" s="136" t="str">
        <f>IF(H31&gt;0,VLOOKUP(A31,'Lista Suspensa'!$A$1:$F$90,3,)," ")</f>
        <v xml:space="preserve"> </v>
      </c>
      <c r="K31" s="136">
        <f>IF(OR(H31&gt;0,I31&gt;0),VLOOKUP(A31,'Lista Suspensa'!$A$1:$F$90,4,),0)</f>
        <v>0</v>
      </c>
      <c r="L31" s="136">
        <f>IF(OR(H31&gt;0,I31&gt;0),VLOOKUP(A31,'Lista Suspensa'!$A$1:$F$90,5,),0)</f>
        <v>0</v>
      </c>
      <c r="M31" s="137">
        <f>IF(OR(H31&gt;0,I31&gt;0),VLOOKUP(A31,'Lista Suspensa'!$A$1:$F$90,6,),0)</f>
        <v>0</v>
      </c>
      <c r="N31" s="94"/>
      <c r="O31" s="139">
        <f t="shared" si="1"/>
        <v>0</v>
      </c>
      <c r="P31" s="136" t="str">
        <f>IF(N31&gt;0,VLOOKUP(A31,'Lista Suspensa'!$A$1:$F$90,3,)," ")</f>
        <v xml:space="preserve"> </v>
      </c>
      <c r="Q31" s="136">
        <f>IF(OR(N31&gt;0,O31&gt;0),VLOOKUP(A31,'Lista Suspensa'!$A$1:$F$90,4,),0)</f>
        <v>0</v>
      </c>
      <c r="R31" s="136">
        <f>IF(OR(N31&gt;0,O31&gt;0),VLOOKUP(A31,'Lista Suspensa'!$A$1:$F$90,5,),0)</f>
        <v>0</v>
      </c>
      <c r="S31" s="137">
        <f>IF(OR(N31&gt;0,O31&gt;0),VLOOKUP(A31,'Lista Suspensa'!$A$1:$F$90,6,),0)</f>
        <v>0</v>
      </c>
      <c r="T31" s="94"/>
      <c r="U31" s="139">
        <f t="shared" si="2"/>
        <v>0</v>
      </c>
      <c r="V31" s="136">
        <f>IF(T31&gt;0,VLOOKUP(A31,'Lista Suspensa'!$A$1:$F$90,3,),0)</f>
        <v>0</v>
      </c>
      <c r="W31" s="136">
        <f>IF(OR(T31&gt;0,U31&gt;0),VLOOKUP(A31,'Lista Suspensa'!$A$1:$F$90,4,),0)</f>
        <v>0</v>
      </c>
      <c r="X31" s="136">
        <f>IF(OR(T31&gt;0,U31&gt;0),VLOOKUP(A31,'Lista Suspensa'!$A$1:$F$90,5,),0)</f>
        <v>0</v>
      </c>
      <c r="Y31" s="137">
        <f>IF(OR(T31&gt;0,U31&gt;0),VLOOKUP(A31,'Lista Suspensa'!$A$1:$F$90,6,),0)</f>
        <v>0</v>
      </c>
      <c r="Z31" s="94"/>
      <c r="AA31" s="136">
        <f t="shared" si="3"/>
        <v>0</v>
      </c>
      <c r="AB31" s="136" t="str">
        <f>IF(Z31&gt;0,VLOOKUP(A31,'Lista Suspensa'!$A$1:$F$90,3,)," ")</f>
        <v xml:space="preserve"> </v>
      </c>
      <c r="AC31" s="136">
        <f>IF(OR(Z31&gt;0,AA31&gt;0),VLOOKUP(A31,'Lista Suspensa'!$A$1:$F$90,4,),0)</f>
        <v>0</v>
      </c>
      <c r="AD31" s="136">
        <f>IF(OR(Z31&gt;0,AA31&gt;0),VLOOKUP(A31,'Lista Suspensa'!$A$1:$F$90,5,),0)</f>
        <v>0</v>
      </c>
      <c r="AE31" s="137">
        <f>IF(OR(Z31&gt;0,AA31&gt;0),VLOOKUP(A31,'Lista Suspensa'!$A$1:$F$90,6,),0)</f>
        <v>0</v>
      </c>
      <c r="AF31" s="94"/>
      <c r="AG31" s="136">
        <f t="shared" si="6"/>
        <v>0</v>
      </c>
      <c r="AH31" s="136" t="str">
        <f>IF(AF31&gt;0,VLOOKUP(A31,'Lista Suspensa'!$A$1:$F$90,3,)," ")</f>
        <v xml:space="preserve"> </v>
      </c>
      <c r="AI31" s="136">
        <f>IF(OR(AF31&gt;0,AG31&gt;0),VLOOKUP(A31,'Lista Suspensa'!$A$1:$F$90,4,),0)</f>
        <v>0</v>
      </c>
      <c r="AJ31" s="136">
        <f>IF(OR(AF31&gt;0,AG31&gt;0),VLOOKUP(A31,'Lista Suspensa'!$A$1:$F$90,5,),0)</f>
        <v>0</v>
      </c>
      <c r="AK31" s="137">
        <f>IF(OR(AF31&gt;0,AG31&gt;0),VLOOKUP(A31,'Lista Suspensa'!$A$1:$F$90,6,),0)</f>
        <v>0</v>
      </c>
      <c r="AL31" s="94"/>
      <c r="AM31" s="136">
        <f t="shared" si="7"/>
        <v>0</v>
      </c>
      <c r="AN31" s="136" t="str">
        <f>IF(AL31&gt;0,VLOOKUP(A31,'Lista Suspensa'!$A$1:$F$90,3,)," ")</f>
        <v xml:space="preserve"> </v>
      </c>
      <c r="AO31" s="136">
        <f>IF(OR(AL31&gt;0,AM31&gt;0),VLOOKUP(A31,'Lista Suspensa'!$A$1:$F$90,4,),0)</f>
        <v>0</v>
      </c>
      <c r="AP31" s="136">
        <f>IF(OR(AL31&gt;0,AM31&gt;0),VLOOKUP(A31,'Lista Suspensa'!$A$1:$F$90,5,),0)</f>
        <v>0</v>
      </c>
      <c r="AQ31" s="137">
        <f>IF(OR(AL31&gt;0,AM31&gt;0),VLOOKUP(A31,'Lista Suspensa'!$A$1:$F$90,6,),0)</f>
        <v>0</v>
      </c>
      <c r="AR31" s="94"/>
      <c r="AS31" s="136">
        <f t="shared" si="4"/>
        <v>0</v>
      </c>
      <c r="AT31" s="249" t="str">
        <f>IF(AR31&gt;0,VLOOKUP(A31,'Lista Suspensa'!$A$1:$F$90,3,)," ")</f>
        <v xml:space="preserve"> </v>
      </c>
      <c r="AU31" s="137">
        <f>IF(OR(AR31&gt;0,AS31&gt;0),VLOOKUP(A31,'Lista Suspensa'!$A$1:$F$90,6,),0)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Suspensa'!$A$1:$F$90,3,)," ")</f>
        <v xml:space="preserve"> </v>
      </c>
      <c r="E32" s="138">
        <f>IF(OR(B32&gt;0,C32&gt;0),VLOOKUP(A32,'Lista Suspensa'!$A$1:$F$90,4,),0)</f>
        <v>0</v>
      </c>
      <c r="F32" s="138">
        <f>IF(OR(B32&gt;0,C32&gt;0),VLOOKUP(A32,'Lista Suspensa'!$A$1:$F$90,5,),0)</f>
        <v>0</v>
      </c>
      <c r="G32" s="141">
        <f>IF(OR(B32&gt;0,C32&gt;0),VLOOKUP(A32,'Lista Suspensa'!$A$1:$F$90,6,),0)</f>
        <v>0</v>
      </c>
      <c r="H32" s="95"/>
      <c r="I32" s="140">
        <f t="shared" si="0"/>
        <v>0</v>
      </c>
      <c r="J32" s="138" t="str">
        <f>IF(H32&gt;0,VLOOKUP(A32,'Lista Suspensa'!$A$1:$F$90,3,)," ")</f>
        <v xml:space="preserve"> </v>
      </c>
      <c r="K32" s="138">
        <f>IF(OR(H32&gt;0,I32&gt;0),VLOOKUP(A32,'Lista Suspensa'!$A$1:$F$90,4,),0)</f>
        <v>0</v>
      </c>
      <c r="L32" s="138">
        <f>IF(OR(H32&gt;0,I32&gt;0),VLOOKUP(A32,'Lista Suspensa'!$A$1:$F$90,5,),0)</f>
        <v>0</v>
      </c>
      <c r="M32" s="141">
        <f>IF(OR(H32&gt;0,I32&gt;0),VLOOKUP(A32,'Lista Suspensa'!$A$1:$F$90,6,),0)</f>
        <v>0</v>
      </c>
      <c r="N32" s="99"/>
      <c r="O32" s="140">
        <f t="shared" si="1"/>
        <v>0</v>
      </c>
      <c r="P32" s="138" t="str">
        <f>IF(N32&gt;0,VLOOKUP(A32,'Lista Suspensa'!$A$1:$F$90,3,)," ")</f>
        <v xml:space="preserve"> </v>
      </c>
      <c r="Q32" s="138">
        <f>IF(OR(N32&gt;0,O32&gt;0),VLOOKUP(A32,'Lista Suspensa'!$A$1:$F$90,4,),0)</f>
        <v>0</v>
      </c>
      <c r="R32" s="138">
        <f>IF(OR(N32&gt;0,O32&gt;0),VLOOKUP(A32,'Lista Suspensa'!$A$1:$F$90,5,),0)</f>
        <v>0</v>
      </c>
      <c r="S32" s="141">
        <f>IF(OR(N32&gt;0,O32&gt;0),VLOOKUP(A32,'Lista Suspensa'!$A$1:$F$90,6,),0)</f>
        <v>0</v>
      </c>
      <c r="T32" s="99"/>
      <c r="U32" s="140">
        <f t="shared" si="2"/>
        <v>0</v>
      </c>
      <c r="V32" s="138">
        <f>IF(T32&gt;0,VLOOKUP(A32,'Lista Suspensa'!$A$1:$F$90,3,),0)</f>
        <v>0</v>
      </c>
      <c r="W32" s="138">
        <f>IF(OR(T32&gt;0,U32&gt;0),VLOOKUP(A32,'Lista Suspensa'!$A$1:$F$90,4,),0)</f>
        <v>0</v>
      </c>
      <c r="X32" s="138">
        <f>IF(OR(T32&gt;0,U32&gt;0),VLOOKUP(A32,'Lista Suspensa'!$A$1:$F$90,5,),0)</f>
        <v>0</v>
      </c>
      <c r="Y32" s="141">
        <f>IF(OR(T32&gt;0,U32&gt;0),VLOOKUP(A32,'Lista Suspensa'!$A$1:$F$90,6,),0)</f>
        <v>0</v>
      </c>
      <c r="Z32" s="126"/>
      <c r="AA32" s="138">
        <f t="shared" si="3"/>
        <v>0</v>
      </c>
      <c r="AB32" s="138" t="str">
        <f>IF(Z32&gt;0,VLOOKUP(A32,'Lista Suspensa'!$A$1:$F$90,3,)," ")</f>
        <v xml:space="preserve"> </v>
      </c>
      <c r="AC32" s="138">
        <f>IF(OR(Z32&gt;0,AA32&gt;0),VLOOKUP(A32,'Lista Suspensa'!$A$1:$F$90,4,),0)</f>
        <v>0</v>
      </c>
      <c r="AD32" s="138">
        <f>IF(OR(Z32&gt;0,AA32&gt;0),VLOOKUP(A32,'Lista Suspensa'!$A$1:$F$90,5,),0)</f>
        <v>0</v>
      </c>
      <c r="AE32" s="141">
        <f>IF(OR(Z32&gt;0,AA32&gt;0),VLOOKUP(A32,'Lista Suspensa'!$A$1:$F$90,6,),0)</f>
        <v>0</v>
      </c>
      <c r="AF32" s="126"/>
      <c r="AG32" s="138">
        <f t="shared" si="6"/>
        <v>0</v>
      </c>
      <c r="AH32" s="138" t="str">
        <f>IF(AF32&gt;0,VLOOKUP(A32,'Lista Suspensa'!$A$1:$F$90,3,)," ")</f>
        <v xml:space="preserve"> </v>
      </c>
      <c r="AI32" s="138">
        <f>IF(OR(AF32&gt;0,AG32&gt;0),VLOOKUP(A32,'Lista Suspensa'!$A$1:$F$90,4,),0)</f>
        <v>0</v>
      </c>
      <c r="AJ32" s="138">
        <f>IF(OR(AF32&gt;0,AG32&gt;0),VLOOKUP(A32,'Lista Suspensa'!$A$1:$F$90,5,),0)</f>
        <v>0</v>
      </c>
      <c r="AK32" s="141">
        <f>IF(OR(AF32&gt;0,AG32&gt;0),VLOOKUP(A32,'Lista Suspensa'!$A$1:$F$90,6,),0)</f>
        <v>0</v>
      </c>
      <c r="AL32" s="99"/>
      <c r="AM32" s="138">
        <f t="shared" si="7"/>
        <v>0</v>
      </c>
      <c r="AN32" s="138" t="str">
        <f>IF(AL32&gt;0,VLOOKUP(A32,'Lista Suspensa'!$A$1:$F$90,3,)," ")</f>
        <v xml:space="preserve"> </v>
      </c>
      <c r="AO32" s="138">
        <f>IF(OR(AL32&gt;0,AM32&gt;0),VLOOKUP(A32,'Lista Suspensa'!$A$1:$F$90,4,),0)</f>
        <v>0</v>
      </c>
      <c r="AP32" s="138">
        <f>IF(OR(AL32&gt;0,AM32&gt;0),VLOOKUP(A32,'Lista Suspensa'!$A$1:$F$90,5,),0)</f>
        <v>0</v>
      </c>
      <c r="AQ32" s="141">
        <f>IF(OR(AL32&gt;0,AM32&gt;0),VLOOKUP(A32,'Lista Suspensa'!$A$1:$F$90,6,),0)</f>
        <v>0</v>
      </c>
      <c r="AR32" s="99"/>
      <c r="AS32" s="138">
        <f t="shared" si="4"/>
        <v>0</v>
      </c>
      <c r="AT32" s="250" t="str">
        <f>IF(AR32&gt;0,VLOOKUP(A32,'Lista Suspensa'!$A$1:$F$90,3,)," ")</f>
        <v xml:space="preserve"> </v>
      </c>
      <c r="AU32" s="141">
        <f>IF(OR(AR32&gt;0,AS32&gt;0),VLOOKUP(A32,'Lista Suspensa'!$A$1:$F$90,6,),0)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Suspensa'!$A$1:$F$90,3,)," ")</f>
        <v xml:space="preserve"> </v>
      </c>
      <c r="E33" s="136">
        <f>IF(OR(B33&gt;0,C33&gt;0),VLOOKUP(A33,'Lista Suspensa'!$A$1:$F$90,4,),0)</f>
        <v>0</v>
      </c>
      <c r="F33" s="136">
        <f>IF(OR(B33&gt;0,C33&gt;0),VLOOKUP(A33,'Lista Suspensa'!$A$1:$F$90,5,),0)</f>
        <v>0</v>
      </c>
      <c r="G33" s="137">
        <f>IF(OR(B33&gt;0,C33&gt;0),VLOOKUP(A33,'Lista Suspensa'!$A$1:$F$90,6,),0)</f>
        <v>0</v>
      </c>
      <c r="H33" s="94"/>
      <c r="I33" s="139">
        <f t="shared" si="0"/>
        <v>0</v>
      </c>
      <c r="J33" s="136" t="str">
        <f>IF(H33&gt;0,VLOOKUP(A33,'Lista Suspensa'!$A$1:$F$90,3,)," ")</f>
        <v xml:space="preserve"> </v>
      </c>
      <c r="K33" s="136">
        <f>IF(OR(H33&gt;0,I33&gt;0),VLOOKUP(A33,'Lista Suspensa'!$A$1:$F$90,4,),0)</f>
        <v>0</v>
      </c>
      <c r="L33" s="136">
        <f>IF(OR(H33&gt;0,I33&gt;0),VLOOKUP(A33,'Lista Suspensa'!$A$1:$F$90,5,),0)</f>
        <v>0</v>
      </c>
      <c r="M33" s="137">
        <f>IF(OR(H33&gt;0,I33&gt;0),VLOOKUP(A33,'Lista Suspensa'!$A$1:$F$90,6,),0)</f>
        <v>0</v>
      </c>
      <c r="N33" s="98"/>
      <c r="O33" s="139">
        <f t="shared" si="1"/>
        <v>0</v>
      </c>
      <c r="P33" s="136" t="str">
        <f>IF(N33&gt;0,VLOOKUP(A33,'Lista Suspensa'!$A$1:$F$90,3,)," ")</f>
        <v xml:space="preserve"> </v>
      </c>
      <c r="Q33" s="136">
        <f>IF(OR(N33&gt;0,O33&gt;0),VLOOKUP(A33,'Lista Suspensa'!$A$1:$F$90,4,),0)</f>
        <v>0</v>
      </c>
      <c r="R33" s="136">
        <f>IF(N33&gt;0,VLOOKUP(A33,'Lista Suspensa'!$A$1:$F$90,5,),0)</f>
        <v>0</v>
      </c>
      <c r="S33" s="137">
        <f>IF(OR(N33&gt;0,O33&gt;0),VLOOKUP(A33,'Lista Suspensa'!$A$1:$F$90,6,),0)</f>
        <v>0</v>
      </c>
      <c r="T33" s="98"/>
      <c r="U33" s="139">
        <f t="shared" si="2"/>
        <v>0</v>
      </c>
      <c r="V33" s="136">
        <f>IF(T33&gt;0,VLOOKUP(A33,'Lista Suspensa'!$A$1:$F$90,3,),0)</f>
        <v>0</v>
      </c>
      <c r="W33" s="136">
        <f>IF(OR(T33&gt;0,U33&gt;0),VLOOKUP(A33,'Lista Suspensa'!$A$1:$F$90,4,),0)</f>
        <v>0</v>
      </c>
      <c r="X33" s="136">
        <f>IF(OR(T33&gt;0,U33&gt;0),VLOOKUP(A33,'Lista Suspensa'!$A$1:$F$90,5,),0)</f>
        <v>0</v>
      </c>
      <c r="Y33" s="137">
        <f>IF(OR(T33&gt;0,U33&gt;0),VLOOKUP(A33,'Lista Suspensa'!$A$1:$F$90,6,),0)</f>
        <v>0</v>
      </c>
      <c r="Z33" s="125"/>
      <c r="AA33" s="136">
        <f t="shared" si="3"/>
        <v>0</v>
      </c>
      <c r="AB33" s="136" t="str">
        <f>IF(Z33&gt;0,VLOOKUP(A33,'Lista Suspensa'!$A$1:$F$90,3,)," ")</f>
        <v xml:space="preserve"> </v>
      </c>
      <c r="AC33" s="136">
        <f>IF(OR(Z33&gt;0,AA33&gt;0),VLOOKUP(A33,'Lista Suspensa'!$A$1:$F$90,4,),0)</f>
        <v>0</v>
      </c>
      <c r="AD33" s="136">
        <f>IF(OR(Z33&gt;0,AA33&gt;0),VLOOKUP(A33,'Lista Suspensa'!$A$1:$F$90,5,),0)</f>
        <v>0</v>
      </c>
      <c r="AE33" s="137">
        <f>IF(OR(Z33&gt;0,AA33&gt;0),VLOOKUP(A33,'Lista Suspensa'!$A$1:$F$90,6,),0)</f>
        <v>0</v>
      </c>
      <c r="AF33" s="125"/>
      <c r="AG33" s="136">
        <f t="shared" si="6"/>
        <v>0</v>
      </c>
      <c r="AH33" s="136" t="str">
        <f>IF(AF33&gt;0,VLOOKUP(A33,'Lista Suspensa'!$A$1:$F$90,3,)," ")</f>
        <v xml:space="preserve"> </v>
      </c>
      <c r="AI33" s="136">
        <f>IF(OR(AF33&gt;0,AG33&gt;0),VLOOKUP(A33,'Lista Suspensa'!$A$1:$F$90,4,),0)</f>
        <v>0</v>
      </c>
      <c r="AJ33" s="136">
        <f>IF(OR(AF33&gt;0,AG33&gt;0),VLOOKUP(A33,'Lista Suspensa'!$A$1:$F$90,5,),0)</f>
        <v>0</v>
      </c>
      <c r="AK33" s="137">
        <f>IF(OR(AF33&gt;0,AG33&gt;0),VLOOKUP(A33,'Lista Suspensa'!$A$1:$F$90,6,),0)</f>
        <v>0</v>
      </c>
      <c r="AL33" s="98"/>
      <c r="AM33" s="136">
        <f t="shared" si="7"/>
        <v>0</v>
      </c>
      <c r="AN33" s="136" t="str">
        <f>IF(AL33&gt;0,VLOOKUP(A33,'Lista Suspensa'!$A$1:$F$90,3,)," ")</f>
        <v xml:space="preserve"> </v>
      </c>
      <c r="AO33" s="136">
        <f>IF(OR(AL33&gt;0,AM33&gt;0),VLOOKUP(A33,'Lista Suspensa'!$A$1:$F$90,4,),0)</f>
        <v>0</v>
      </c>
      <c r="AP33" s="136">
        <f>IF(OR(AL33&gt;0,AM33&gt;0),VLOOKUP(A33,'Lista Suspensa'!$A$1:$F$90,5,),0)</f>
        <v>0</v>
      </c>
      <c r="AQ33" s="137">
        <f>IF(OR(AL33&gt;0,AM33&gt;0),VLOOKUP(A33,'Lista Suspensa'!$A$1:$F$90,6,),0)</f>
        <v>0</v>
      </c>
      <c r="AR33" s="98"/>
      <c r="AS33" s="136">
        <f t="shared" si="4"/>
        <v>0</v>
      </c>
      <c r="AT33" s="249" t="str">
        <f>IF(AR33&gt;0,VLOOKUP(A33,'Lista Suspensa'!$A$1:$F$90,3,)," ")</f>
        <v xml:space="preserve"> </v>
      </c>
      <c r="AU33" s="137">
        <f>IF(OR(AR33&gt;0,AS33&gt;0),VLOOKUP(A33,'Lista Suspensa'!$A$1:$F$90,6,),0)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Suspensa'!$A$1:$F$90,3,)," ")</f>
        <v xml:space="preserve"> </v>
      </c>
      <c r="E34" s="138">
        <f>IF(OR(B34&gt;0,C34&gt;0),VLOOKUP(A34,'Lista Suspensa'!$A$1:$F$90,4,),0)</f>
        <v>0</v>
      </c>
      <c r="F34" s="138">
        <f>IF(OR(B34&gt;0,C34&gt;0),VLOOKUP(A34,'Lista Suspensa'!$A$1:$F$90,5,),0)</f>
        <v>0</v>
      </c>
      <c r="G34" s="141">
        <f>IF(OR(B34&gt;0,C34&gt;0),VLOOKUP(A34,'Lista Suspensa'!$A$1:$F$90,6,),0)</f>
        <v>0</v>
      </c>
      <c r="H34" s="95"/>
      <c r="I34" s="140">
        <f t="shared" si="0"/>
        <v>0</v>
      </c>
      <c r="J34" s="138" t="str">
        <f>IF(H34&gt;0,VLOOKUP(A34,'Lista Suspensa'!$A$1:$F$90,3,)," ")</f>
        <v xml:space="preserve"> </v>
      </c>
      <c r="K34" s="138">
        <f>IF(OR(H34&gt;0,I34&gt;0),VLOOKUP(A34,'Lista Suspensa'!$A$1:$F$90,4,),0)</f>
        <v>0</v>
      </c>
      <c r="L34" s="138">
        <f>IF(OR(H34&gt;0,I34&gt;0),VLOOKUP(A34,'Lista Suspensa'!$A$1:$F$90,5,),0)</f>
        <v>0</v>
      </c>
      <c r="M34" s="141">
        <f>IF(OR(H34&gt;0,I34&gt;0),VLOOKUP(A34,'Lista Suspensa'!$A$1:$F$90,6,),0)</f>
        <v>0</v>
      </c>
      <c r="N34" s="99"/>
      <c r="O34" s="140">
        <f t="shared" si="1"/>
        <v>0</v>
      </c>
      <c r="P34" s="138" t="str">
        <f>IF(N34&gt;0,VLOOKUP(A34,'Lista Suspensa'!$A$1:$F$90,3,)," ")</f>
        <v xml:space="preserve"> </v>
      </c>
      <c r="Q34" s="138">
        <f>IF(OR(N34&gt;0,O34&gt;0),VLOOKUP(A34,'Lista Suspensa'!$A$1:$F$90,4,),0)</f>
        <v>0</v>
      </c>
      <c r="R34" s="138">
        <f>IF(N34&gt;0,VLOOKUP(A34,'Lista Suspensa'!$A$1:$F$90,5,),0)</f>
        <v>0</v>
      </c>
      <c r="S34" s="141">
        <f>IF(OR(N34&gt;0,O34&gt;0),VLOOKUP(A34,'Lista Suspensa'!$A$1:$F$90,6,),0)</f>
        <v>0</v>
      </c>
      <c r="T34" s="99"/>
      <c r="U34" s="140">
        <f t="shared" si="2"/>
        <v>0</v>
      </c>
      <c r="V34" s="138">
        <f>IF(T34&gt;0,VLOOKUP(A34,'Lista Suspensa'!$A$1:$F$90,3,),0)</f>
        <v>0</v>
      </c>
      <c r="W34" s="138">
        <f>IF(OR(T34&gt;0,U34&gt;0),VLOOKUP(A34,'Lista Suspensa'!$A$1:$F$90,4,),0)</f>
        <v>0</v>
      </c>
      <c r="X34" s="138">
        <f>IF(OR(T34&gt;0,U34&gt;0),VLOOKUP(A34,'Lista Suspensa'!$A$1:$F$90,5,),0)</f>
        <v>0</v>
      </c>
      <c r="Y34" s="141">
        <f>IF(OR(T34&gt;0,U34&gt;0),VLOOKUP(A34,'Lista Suspensa'!$A$1:$F$90,6,),0)</f>
        <v>0</v>
      </c>
      <c r="Z34" s="95"/>
      <c r="AA34" s="138">
        <f t="shared" si="3"/>
        <v>0</v>
      </c>
      <c r="AB34" s="138" t="str">
        <f>IF(Z34&gt;0,VLOOKUP(A34,'Lista Suspensa'!$A$1:$F$90,3,)," ")</f>
        <v xml:space="preserve"> </v>
      </c>
      <c r="AC34" s="138">
        <f>IF(OR(Z34&gt;0,AA34&gt;0),VLOOKUP(A34,'Lista Suspensa'!$A$1:$F$90,4,),0)</f>
        <v>0</v>
      </c>
      <c r="AD34" s="138">
        <f>IF(OR(Z34&gt;0,AA34&gt;0),VLOOKUP(A34,'Lista Suspensa'!$A$1:$F$90,5,),0)</f>
        <v>0</v>
      </c>
      <c r="AE34" s="141">
        <f>IF(OR(Z34&gt;0,AA34&gt;0),VLOOKUP(A34,'Lista Suspensa'!$A$1:$F$90,6,),0)</f>
        <v>0</v>
      </c>
      <c r="AF34" s="95"/>
      <c r="AG34" s="138">
        <f t="shared" si="6"/>
        <v>0</v>
      </c>
      <c r="AH34" s="138" t="str">
        <f>IF(AF34&gt;0,VLOOKUP(A34,'Lista Suspensa'!$A$1:$F$90,3,)," ")</f>
        <v xml:space="preserve"> </v>
      </c>
      <c r="AI34" s="138">
        <f>IF(OR(AF34&gt;0,AG34&gt;0),VLOOKUP(A34,'Lista Suspensa'!$A$1:$F$90,4,),0)</f>
        <v>0</v>
      </c>
      <c r="AJ34" s="138">
        <f>IF(OR(AF34&gt;0,AG34&gt;0),VLOOKUP(A34,'Lista Suspensa'!$A$1:$F$90,5,),0)</f>
        <v>0</v>
      </c>
      <c r="AK34" s="141">
        <f>IF(OR(AF34&gt;0,AG34&gt;0),VLOOKUP(A34,'Lista Suspensa'!$A$1:$F$90,6,),0)</f>
        <v>0</v>
      </c>
      <c r="AL34" s="99"/>
      <c r="AM34" s="138">
        <f t="shared" si="7"/>
        <v>0</v>
      </c>
      <c r="AN34" s="138" t="str">
        <f>IF(AL34&gt;0,VLOOKUP(A34,'Lista Suspensa'!$A$1:$F$90,3,)," ")</f>
        <v xml:space="preserve"> </v>
      </c>
      <c r="AO34" s="138">
        <f>IF(OR(AL34&gt;0,AM34&gt;0),VLOOKUP(A34,'Lista Suspensa'!$A$1:$F$90,4,),0)</f>
        <v>0</v>
      </c>
      <c r="AP34" s="138">
        <f>IF(OR(AL34&gt;0,AM34&gt;0),VLOOKUP(A34,'Lista Suspensa'!$A$1:$F$90,5,),0)</f>
        <v>0</v>
      </c>
      <c r="AQ34" s="141">
        <f>IF(OR(AL34&gt;0,AM34&gt;0),VLOOKUP(A34,'Lista Suspensa'!$A$1:$F$90,6,),0)</f>
        <v>0</v>
      </c>
      <c r="AR34" s="99"/>
      <c r="AS34" s="138">
        <f t="shared" si="4"/>
        <v>0</v>
      </c>
      <c r="AT34" s="250" t="str">
        <f>IF(AR34&gt;0,VLOOKUP(A34,'Lista Suspensa'!$A$1:$F$90,3,)," ")</f>
        <v xml:space="preserve"> </v>
      </c>
      <c r="AU34" s="141">
        <f>IF(OR(AR34&gt;0,AS34&gt;0),VLOOKUP(A34,'Lista Suspensa'!$A$1:$F$90,6,),0)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5.84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13.38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79.650000000000006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0.84643000000000002</v>
      </c>
      <c r="N36" s="21"/>
      <c r="O36" s="22">
        <f>ROUND(SUM(O5:O34),2)</f>
        <v>7.38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12.6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71.78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0.48737999999999998</v>
      </c>
      <c r="T36" s="21"/>
      <c r="U36" s="22">
        <f>ROUND(SUM(U5:U34),2)</f>
        <v>9.02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10.44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66.45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0.20571</v>
      </c>
      <c r="Z36" s="21"/>
      <c r="AA36" s="22">
        <f>ROUND(SUM(AA5:AA34),2)</f>
        <v>13.53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10.44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66.45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0.20571</v>
      </c>
      <c r="AF36" s="21"/>
      <c r="AG36" s="22">
        <f>ROUND(SUM(AG5:AG34),2)</f>
        <v>19.14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13.67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72.209999999999994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0.59653999999999996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N//DFxK8J7sa3FwUyHoikSnauDK1pNgXBLSJGXSvqp871d6blnbTWBdRrIzY5spU70P2zTX0T4qNtk0Bl/PlHw==" saltValue="qMoS8n191oWvlf2wmrnBeQ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Suspensa'!$A$2:$A$86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yOVcINNo3p8w3fr+Cv1KwWP6Y9LK/TdiyKpheLQlFhZdlmHDt7OTqlfCdKz8wuHMRHsrIS5ITOWyxdWTAY0NfA==" saltValue="ay2XqsWXde3Vh6tqe98SXw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0"/>
  <sheetViews>
    <sheetView topLeftCell="A13" workbookViewId="0">
      <selection activeCell="D32" sqref="D32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Confinado</v>
      </c>
      <c r="AV4" s="165" t="str">
        <f>VLOOKUP('Entradas Rebanho'!C33,'Lista Suspensa'!AH:AI,2,FALSE)</f>
        <v>Estabulado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Confinado</v>
      </c>
      <c r="AV5" s="161" t="str">
        <f>VLOOKUP('Entradas Rebanho'!C34,'Lista Suspensa'!AH:AI,2,FALSE)</f>
        <v>Estabulado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Confinado</v>
      </c>
      <c r="AV6" s="165" t="str">
        <f>VLOOKUP('Entradas Rebanho'!C35,'Lista Suspensa'!AH:AI,2,FALSE)</f>
        <v>Estabulado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0" t="s">
        <v>345</v>
      </c>
      <c r="B32" s="501" t="s">
        <v>346</v>
      </c>
      <c r="C32" s="501">
        <v>99.9</v>
      </c>
      <c r="D32" s="501">
        <v>86</v>
      </c>
      <c r="E32" s="501">
        <v>0</v>
      </c>
      <c r="F32" s="501">
        <v>2.1520000000000001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347</v>
      </c>
      <c r="B33" s="501" t="s">
        <v>346</v>
      </c>
      <c r="C33" s="501">
        <v>99.9</v>
      </c>
      <c r="D33" s="501">
        <v>78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348</v>
      </c>
      <c r="B34" s="501" t="s">
        <v>346</v>
      </c>
      <c r="C34" s="501">
        <v>99.9</v>
      </c>
      <c r="D34" s="501">
        <v>89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349</v>
      </c>
      <c r="B35" s="501" t="s">
        <v>346</v>
      </c>
      <c r="C35" s="501">
        <v>99.9</v>
      </c>
      <c r="D35" s="501">
        <v>86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350</v>
      </c>
      <c r="B36" s="501" t="s">
        <v>346</v>
      </c>
      <c r="C36" s="501">
        <v>99.9</v>
      </c>
      <c r="D36" s="501">
        <v>55.8</v>
      </c>
      <c r="E36" s="501">
        <v>0</v>
      </c>
      <c r="F36" s="504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3" t="s">
        <v>351</v>
      </c>
      <c r="B37" s="504" t="s">
        <v>346</v>
      </c>
      <c r="C37" s="504">
        <v>99.9</v>
      </c>
      <c r="D37" s="501">
        <v>33.35</v>
      </c>
      <c r="E37" s="504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136</v>
      </c>
      <c r="B38" s="504" t="s">
        <v>352</v>
      </c>
      <c r="C38" s="504">
        <v>12</v>
      </c>
      <c r="D38" s="504">
        <v>3.2</v>
      </c>
      <c r="E38" s="504">
        <v>98.3</v>
      </c>
      <c r="F38" s="504">
        <v>1.542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0" t="s">
        <v>137</v>
      </c>
      <c r="B39" s="501" t="s">
        <v>352</v>
      </c>
      <c r="C39" s="501">
        <v>11</v>
      </c>
      <c r="D39" s="501">
        <v>21</v>
      </c>
      <c r="E39" s="501">
        <v>98.3</v>
      </c>
      <c r="F39" s="501">
        <v>8.8405299999999993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3" t="s">
        <v>138</v>
      </c>
      <c r="B40" s="504" t="s">
        <v>353</v>
      </c>
      <c r="C40" s="504">
        <v>98.97</v>
      </c>
      <c r="D40" s="504">
        <v>0</v>
      </c>
      <c r="E40" s="504">
        <v>0</v>
      </c>
      <c r="F40" s="504">
        <v>0.64598999999999995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0" t="s">
        <v>127</v>
      </c>
      <c r="B41" s="501" t="s">
        <v>354</v>
      </c>
      <c r="C41" s="501">
        <v>97.88</v>
      </c>
      <c r="D41" s="501">
        <v>281.92</v>
      </c>
      <c r="E41" s="501">
        <v>0</v>
      </c>
      <c r="F41" s="506">
        <v>1.5697700000000001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128</v>
      </c>
      <c r="B42" s="504" t="s">
        <v>355</v>
      </c>
      <c r="C42" s="501">
        <v>94.12</v>
      </c>
      <c r="D42" s="501">
        <v>7.3</v>
      </c>
      <c r="E42" s="501">
        <v>80.67</v>
      </c>
      <c r="F42" s="501">
        <v>0.47749999999999998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3" t="s">
        <v>129</v>
      </c>
      <c r="B43" s="504" t="s">
        <v>355</v>
      </c>
      <c r="C43" s="504">
        <v>28.86</v>
      </c>
      <c r="D43" s="504">
        <v>2.8</v>
      </c>
      <c r="E43" s="504">
        <v>63.3</v>
      </c>
      <c r="F43" s="507">
        <v>-1.7799999999999999E-3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356</v>
      </c>
      <c r="B44" s="504" t="s">
        <v>355</v>
      </c>
      <c r="C44" s="504">
        <v>57.17</v>
      </c>
      <c r="D44" s="504">
        <v>2.14</v>
      </c>
      <c r="E44" s="504">
        <v>53.35</v>
      </c>
      <c r="F44" s="504">
        <v>1.0740000000000001E-3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0" t="s">
        <v>130</v>
      </c>
      <c r="B45" s="501" t="s">
        <v>355</v>
      </c>
      <c r="C45" s="501">
        <v>89.32</v>
      </c>
      <c r="D45" s="501">
        <v>18.77</v>
      </c>
      <c r="E45" s="501">
        <v>52.87</v>
      </c>
      <c r="F45" s="501">
        <v>0.44762000000000002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3" t="s">
        <v>357</v>
      </c>
      <c r="B46" s="504" t="s">
        <v>355</v>
      </c>
      <c r="C46" s="504">
        <v>88.66</v>
      </c>
      <c r="D46" s="504">
        <v>9.24</v>
      </c>
      <c r="E46" s="504">
        <v>55.38</v>
      </c>
      <c r="F46" s="504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131</v>
      </c>
      <c r="B47" s="504" t="s">
        <v>355</v>
      </c>
      <c r="C47" s="504">
        <v>62.2</v>
      </c>
      <c r="D47" s="504">
        <v>6.7</v>
      </c>
      <c r="E47" s="504">
        <v>66.849999999999994</v>
      </c>
      <c r="F47" s="504">
        <v>0.23202999999999999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0" t="s">
        <v>132</v>
      </c>
      <c r="B48" s="501" t="s">
        <v>355</v>
      </c>
      <c r="C48" s="501">
        <v>13.8</v>
      </c>
      <c r="D48" s="501">
        <v>4.3600000000000003</v>
      </c>
      <c r="E48" s="501">
        <v>50.92</v>
      </c>
      <c r="F48" s="504">
        <v>1.108E-2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3" t="s">
        <v>133</v>
      </c>
      <c r="B49" s="501" t="s">
        <v>355</v>
      </c>
      <c r="C49" s="504">
        <v>25.68</v>
      </c>
      <c r="D49" s="504">
        <v>3.47</v>
      </c>
      <c r="E49" s="504">
        <v>58.75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134</v>
      </c>
      <c r="B50" s="501" t="s">
        <v>355</v>
      </c>
      <c r="C50" s="504">
        <v>26.49</v>
      </c>
      <c r="D50" s="504">
        <v>8.07</v>
      </c>
      <c r="E50" s="504">
        <v>55.96</v>
      </c>
      <c r="F50" s="504">
        <v>5.3609999999999998E-2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0" t="s">
        <v>74</v>
      </c>
      <c r="B51" s="501" t="s">
        <v>355</v>
      </c>
      <c r="C51" s="501">
        <v>31.22</v>
      </c>
      <c r="D51" s="501">
        <v>7.18</v>
      </c>
      <c r="E51" s="501">
        <v>63.58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8" t="s">
        <v>135</v>
      </c>
      <c r="B52" s="509" t="s">
        <v>355</v>
      </c>
      <c r="C52" s="510">
        <v>29.71</v>
      </c>
      <c r="D52" s="510">
        <v>6.46</v>
      </c>
      <c r="E52" s="510">
        <v>61.41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11" t="s">
        <v>358</v>
      </c>
      <c r="B53" s="501" t="s">
        <v>355</v>
      </c>
      <c r="C53" s="512">
        <v>24.01</v>
      </c>
      <c r="D53" s="512">
        <v>13</v>
      </c>
      <c r="E53" s="512">
        <v>62</v>
      </c>
      <c r="F53" s="513">
        <v>0.14699999999999999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359</v>
      </c>
      <c r="B54" s="501" t="s">
        <v>355</v>
      </c>
      <c r="C54" s="512">
        <v>15</v>
      </c>
      <c r="D54" s="512">
        <v>9.5</v>
      </c>
      <c r="E54" s="512">
        <v>55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360</v>
      </c>
      <c r="B55" s="501" t="s">
        <v>355</v>
      </c>
      <c r="C55" s="512">
        <v>24.36</v>
      </c>
      <c r="D55" s="512">
        <v>12.21</v>
      </c>
      <c r="E55" s="512">
        <v>57.25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361</v>
      </c>
      <c r="B56" s="501" t="s">
        <v>355</v>
      </c>
      <c r="C56" s="512">
        <v>30.95</v>
      </c>
      <c r="D56" s="512">
        <v>9.5</v>
      </c>
      <c r="E56" s="512">
        <v>60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362</v>
      </c>
      <c r="B57" s="501" t="s">
        <v>355</v>
      </c>
      <c r="C57" s="512">
        <v>24.01</v>
      </c>
      <c r="D57" s="512">
        <v>9.5</v>
      </c>
      <c r="E57" s="512">
        <v>55.5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363</v>
      </c>
      <c r="B58" s="501" t="s">
        <v>355</v>
      </c>
      <c r="C58" s="512">
        <v>30.95</v>
      </c>
      <c r="D58" s="512">
        <v>7.5</v>
      </c>
      <c r="E58" s="512">
        <v>52.5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364</v>
      </c>
      <c r="B59" s="501" t="s">
        <v>355</v>
      </c>
      <c r="C59" s="512">
        <v>30.95</v>
      </c>
      <c r="D59" s="512">
        <v>9.5</v>
      </c>
      <c r="E59" s="512">
        <v>55.5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365</v>
      </c>
      <c r="B60" s="501" t="s">
        <v>355</v>
      </c>
      <c r="C60" s="512">
        <v>25.5</v>
      </c>
      <c r="D60" s="512">
        <v>9.5299999999999994</v>
      </c>
      <c r="E60" s="512">
        <v>55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366</v>
      </c>
      <c r="B61" s="501" t="s">
        <v>355</v>
      </c>
      <c r="C61" s="512">
        <v>25.55</v>
      </c>
      <c r="D61" s="512">
        <v>11.5</v>
      </c>
      <c r="E61" s="512">
        <v>58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367</v>
      </c>
      <c r="B62" s="501" t="s">
        <v>355</v>
      </c>
      <c r="C62" s="512">
        <v>38.520000000000003</v>
      </c>
      <c r="D62" s="512">
        <v>7.5</v>
      </c>
      <c r="E62" s="512">
        <v>54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368</v>
      </c>
      <c r="B63" s="501" t="s">
        <v>355</v>
      </c>
      <c r="C63" s="512">
        <v>38.520000000000003</v>
      </c>
      <c r="D63" s="512">
        <v>8</v>
      </c>
      <c r="E63" s="512">
        <v>50.75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369</v>
      </c>
      <c r="B64" s="501" t="s">
        <v>355</v>
      </c>
      <c r="C64" s="512">
        <v>38.520000000000003</v>
      </c>
      <c r="D64" s="512">
        <v>6.75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370</v>
      </c>
      <c r="B65" s="501" t="s">
        <v>355</v>
      </c>
      <c r="C65" s="512">
        <v>22</v>
      </c>
      <c r="D65" s="512">
        <v>7.73</v>
      </c>
      <c r="E65" s="512">
        <v>50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371</v>
      </c>
      <c r="B66" s="501" t="s">
        <v>355</v>
      </c>
      <c r="C66" s="512">
        <v>30.43</v>
      </c>
      <c r="D66" s="512">
        <v>5.42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372</v>
      </c>
      <c r="B67" s="501" t="s">
        <v>355</v>
      </c>
      <c r="C67" s="512">
        <v>25.55</v>
      </c>
      <c r="D67" s="512">
        <v>10</v>
      </c>
      <c r="E67" s="512">
        <v>51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4" t="s">
        <v>314</v>
      </c>
      <c r="B68" s="515" t="s">
        <v>334</v>
      </c>
      <c r="C68" s="516"/>
      <c r="D68" s="516"/>
      <c r="E68" s="516"/>
      <c r="F68" s="517">
        <v>0.61606249999999996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thickBot="1" x14ac:dyDescent="0.3">
      <c r="A69" s="518" t="s">
        <v>373</v>
      </c>
      <c r="B69" s="519" t="s">
        <v>355</v>
      </c>
      <c r="C69" s="520"/>
      <c r="D69" s="520"/>
      <c r="E69" s="520"/>
      <c r="F69" s="521">
        <v>0.15354053846153837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22"/>
      <c r="B70" s="522"/>
      <c r="C70" s="523"/>
      <c r="D70" s="523"/>
      <c r="E70" s="523"/>
      <c r="F70" s="52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4"/>
      <c r="B71" s="524"/>
      <c r="C71" s="525"/>
      <c r="D71" s="525"/>
      <c r="E71" s="525"/>
      <c r="F71" s="525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2"/>
      <c r="B72" s="522"/>
      <c r="C72" s="523"/>
      <c r="D72" s="523"/>
      <c r="E72" s="523"/>
      <c r="F72" s="52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4"/>
      <c r="B73" s="524"/>
      <c r="C73" s="525"/>
      <c r="D73" s="525"/>
      <c r="E73" s="525"/>
      <c r="F73" s="525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2"/>
      <c r="B74" s="522"/>
      <c r="C74" s="523"/>
      <c r="D74" s="523"/>
      <c r="E74" s="523"/>
      <c r="F74" s="52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4"/>
      <c r="B75" s="524"/>
      <c r="C75" s="525"/>
      <c r="D75" s="525"/>
      <c r="E75" s="525"/>
      <c r="F75" s="525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2"/>
      <c r="B76" s="522"/>
      <c r="C76" s="523"/>
      <c r="D76" s="523"/>
      <c r="E76" s="523"/>
      <c r="F76" s="52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4"/>
      <c r="B77" s="524"/>
      <c r="C77" s="525"/>
      <c r="D77" s="525"/>
      <c r="E77" s="525"/>
      <c r="F77" s="525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2"/>
      <c r="B78" s="522"/>
      <c r="C78" s="523"/>
      <c r="D78" s="523"/>
      <c r="E78" s="523"/>
      <c r="F78" s="52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4"/>
      <c r="B79" s="524"/>
      <c r="C79" s="525"/>
      <c r="D79" s="525"/>
      <c r="E79" s="525"/>
      <c r="F79" s="525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2"/>
      <c r="B80" s="522"/>
      <c r="C80" s="523"/>
      <c r="D80" s="523"/>
      <c r="E80" s="523"/>
      <c r="F80" s="52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4"/>
      <c r="B81" s="524"/>
      <c r="C81" s="525"/>
      <c r="D81" s="525"/>
      <c r="E81" s="525"/>
      <c r="F81" s="525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2"/>
      <c r="B82" s="522"/>
      <c r="C82" s="523"/>
      <c r="D82" s="523"/>
      <c r="E82" s="523"/>
      <c r="F82" s="52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4"/>
      <c r="B83" s="524"/>
      <c r="C83" s="525"/>
      <c r="D83" s="525"/>
      <c r="E83" s="525"/>
      <c r="F83" s="525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2"/>
      <c r="B84" s="522"/>
      <c r="C84" s="523"/>
      <c r="D84" s="523"/>
      <c r="E84" s="523"/>
      <c r="F84" s="52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4"/>
      <c r="B85" s="524"/>
      <c r="C85" s="525"/>
      <c r="D85" s="525"/>
      <c r="E85" s="525"/>
      <c r="F85" s="52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2"/>
      <c r="B86" s="522"/>
      <c r="C86" s="523"/>
      <c r="D86" s="523"/>
      <c r="E86" s="523"/>
      <c r="F86" s="52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4"/>
      <c r="B87" s="524"/>
      <c r="C87" s="525"/>
      <c r="D87" s="525"/>
      <c r="E87" s="525"/>
      <c r="F87" s="525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2"/>
      <c r="B88" s="522"/>
      <c r="C88" s="523"/>
      <c r="D88" s="523"/>
      <c r="E88" s="523"/>
      <c r="F88" s="52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4"/>
      <c r="B89" s="524"/>
      <c r="C89" s="525"/>
      <c r="D89" s="525"/>
      <c r="E89" s="525"/>
      <c r="F89" s="525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2"/>
      <c r="B90" s="522"/>
      <c r="C90" s="523"/>
      <c r="D90" s="523"/>
      <c r="E90" s="523"/>
      <c r="F90" s="52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s="145" customFormat="1" ht="15.75" customHeight="1" x14ac:dyDescent="0.25">
      <c r="A91" s="176"/>
      <c r="B91" s="176"/>
      <c r="C91" s="176"/>
      <c r="D91" s="176"/>
      <c r="E91" s="176"/>
      <c r="F91" s="176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176"/>
      <c r="AB91" s="176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G990" s="176"/>
      <c r="I990" s="176"/>
      <c r="K990" s="176"/>
      <c r="L990" s="177"/>
      <c r="M990" s="176"/>
      <c r="N990" s="177"/>
      <c r="O990" s="176"/>
      <c r="Q990" s="176"/>
      <c r="S990" s="176"/>
      <c r="U990" s="176"/>
      <c r="W990" s="176"/>
      <c r="Y990" s="176"/>
      <c r="AA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" customHeight="1" x14ac:dyDescent="0.25"/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2024-11-06T21:35:19Z</dcterms:modified>
</cp:coreProperties>
</file>