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9D12FF65-CA5C-4D9A-8A3A-448EF71BCBBE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<sst xmlns="http://schemas.openxmlformats.org/spreadsheetml/2006/main" count="771" uniqueCount="382">
  <si>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</si>
  <si>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</si>
  <si>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</si>
  <si>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</si>
  <si>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</si>
  <si>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</si>
  <si>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</si>
  <si>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</si>
  <si>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</si>
  <si>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</si>
  <si>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</si>
  <si>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</si>
  <si>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</si>
  <si>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</si>
  <si>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</si>
  <si>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</si>
  <si>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</si>
  <si>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</si>
  <si>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</si>
  <si>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</si>
  <si>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</si>
  <si>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</si>
  <si>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</si>
  <si>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</si>
  <si>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</si>
  <si>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</si>
  <si>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</si>
  <si>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</si>
  <si>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</si>
  <si>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</si>
  <si>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</si>
  <si>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</si>
  <si>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</si>
  <si>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</si>
  <si>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</si>
  <si>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</si>
  <si>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</si>
  <si>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</si>
  <si>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</si>
  <si>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</si>
  <si>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</si>
  <si>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</si>
  <si>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</si>
  <si>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</si>
  <si>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</si>
  <si>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</si>
  <si>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</si>
  <si>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</si>
  <si>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</si>
  <si>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</si>
  <si>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</si>
  <si>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</si>
  <si>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</si>
  <si>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</si>
  <si>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</si>
  <si>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</si>
  <si>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</si>
  <si>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</si>
  <si>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</si>
  <si>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</si>
  <si>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</si>
  <si>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</si>
  <si>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</si>
  <si>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</si>
  <si>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</si>
  <si>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</si>
  <si>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</si>
  <si>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</si>
  <si>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</si>
  <si>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</si>
  <si>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</si>
  <si>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</si>
  <si>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</si>
  <si>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</si>
  <si>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</si>
  <si>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</si>
  <si>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</si>
  <si>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</si>
  <si>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</si>
  <si>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</si>
  <si>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</si>
  <si>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</si>
  <si>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</si>
  <si>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</si>
  <si>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</si>
  <si>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</si>
  <si>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</si>
  <si>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</si>
  <si>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</si>
  <si>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</si>
  <si>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</si>
  <si>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</si>
  <si>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</si>
  <si>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</si>
  <si>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</si>
  <si>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</si>
  <si>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</si>
  <si>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</si>
  <si>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</si>
  <si>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</si>
  <si>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</si>
  <si>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</si>
  <si>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</si>
  <si>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</si>
  <si>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</si>
  <si>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</si>
  <si>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</si>
  <si>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</si>
  <si>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</si>
  <si>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</si>
  <si>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</si>
  <si>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</si>
  <si>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</si>
  <si>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</si>
  <si>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</si>
  <si>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</si>
  <si>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</si>
  <si>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</si>
  <si>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</si>
  <si>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</si>
  <si>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</si>
  <si>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</si>
  <si>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</si>
  <si>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</si>
  <si>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</si>
  <si>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</si>
  <si>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</si>
  <si>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</si>
  <si>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</si>
  <si>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</si>
  <si>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</si>
  <si>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</si>
  <si>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</si>
  <si>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</si>
  <si>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</si>
  <si>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</si>
  <si>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</si>
  <si>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</si>
  <si>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</si>
  <si>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</si>
  <si>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</si>
  <si>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</si>
  <si>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</si>
  <si>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</si>
  <si>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</si>
  <si>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</si>
  <si>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</si>
  <si>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</si>
  <si>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</si>
  <si>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</si>
  <si>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</si>
  <si>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</si>
  <si>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</si>
  <si>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</si>
  <si>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</si>
  <si>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</si>
  <si>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</si>
  <si>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</si>
  <si>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</si>
  <si>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</si>
  <si>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</si>
  <si>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</si>
  <si>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</si>
  <si>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</si>
  <si>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</si>
  <si>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</si>
  <si>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</si>
  <si>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</si>
  <si>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</si>
  <si>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</si>
  <si>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</si>
  <si>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</si>
  <si>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</si>
  <si>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</si>
  <si>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</si>
  <si>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</si>
  <si>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</si>
  <si>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</si>
  <si>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</si>
  <si>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</si>
  <si>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</si>
  <si>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</si>
  <si>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</si>
  <si>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</si>
  <si>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</si>
  <si>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</si>
  <si>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</si>
  <si>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</si>
  <si>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</si>
  <si>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</si>
  <si>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</si>
  <si>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</si>
  <si>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</si>
  <si>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</si>
  <si>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</si>
  <si>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</si>
  <si>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</si>
  <si>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</si>
  <si>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</si>
  <si>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</si>
  <si>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</si>
  <si>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</si>
  <si>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</si>
  <si>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</si>
  <si>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</si>
  <si>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</si>
  <si>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</si>
  <si>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</si>
  <si>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</si>
  <si>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</si>
  <si>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</si>
  <si>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</si>
  <si>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</si>
  <si>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</si>
  <si>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</si>
  <si>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</si>
  <si>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</si>
  <si>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</si>
  <si>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</si>
  <si>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</si>
  <si>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</si>
  <si>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</si>
  <si>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</si>
  <si>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</si>
  <si>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</si>
  <si>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</si>
  <si>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</si>
  <si>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</si>
  <si>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</si>
  <si>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</si>
  <si>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</si>
  <si>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</si>
  <si>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</si>
  <si>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</si>
  <si>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</si>
  <si>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</si>
  <si>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</si>
  <si>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</si>
  <si>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</si>
  <si>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</si>
  <si>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</si>
  <si>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</si>
  <si>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</si>
  <si>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</si>
  <si>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</si>
  <si>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</si>
  <si>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</si>
  <si>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</si>
  <si>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</si>
  <si>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</si>
  <si>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</si>
  <si>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</si>
  <si>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</si>
  <si>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</si>
  <si>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</si>
  <si>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</si>
  <si>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</si>
  <si>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</si>
  <si>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</si>
  <si>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</si>
  <si>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</si>
  <si>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</si>
  <si>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</si>
  <si>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</si>
  <si>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</si>
  <si>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</si>
  <si>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</si>
  <si>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</si>
  <si>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</si>
  <si>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</si>
  <si>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</si>
  <si>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</si>
  <si>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</si>
  <si>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</si>
  <si>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</si>
  <si>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</si>
  <si>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</si>
  <si>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</si>
  <si>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</si>
  <si>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</si>
  <si>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</si>
  <si>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</si>
  <si>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</si>
  <si>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</si>
  <si>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</si>
  <si>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</si>
  <si>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</si>
  <si>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</si>
  <si>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</si>
  <si>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</si>
  <si>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</si>
  <si>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</si>
  <si>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</si>
  <si>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</si>
  <si>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</si>
  <si>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</si>
  <si>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</si>
  <si>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</si>
  <si>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</si>
  <si>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</si>
  <si>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</si>
  <si>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</si>
  <si>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</si>
  <si>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</si>
  <si>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</si>
  <si>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</si>
  <si>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</si>
  <si>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</si>
  <si>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</si>
  <si>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</si>
  <si>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</si>
  <si>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</si>
  <si>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</si>
  <si>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</si>
  <si>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</si>
  <si>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</si>
  <si>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</si>
  <si>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</si>
  <si>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</si>
  <si>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</si>
  <si>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</si>
  <si>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</si>
  <si>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</si>
  <si>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</si>
  <si>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</si>
  <si>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</si>
  <si>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</si>
  <si>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</si>
  <si>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</si>
  <si>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</si>
  <si>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</si>
  <si>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</si>
  <si>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</si>
  <si>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</si>
  <si>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</si>
  <si>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</si>
  <si>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</si>
  <si>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</si>
  <si>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</si>
  <si>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</si>
  <si>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</si>
  <si>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</si>
  <si>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</si>
  <si>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</si>
  <si>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</si>
  <si>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</si>
  <si>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</si>
  <si>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</si>
  <si>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</si>
  <si>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</si>
  <si>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</si>
  <si>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</si>
  <si>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</si>
  <si>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</si>
  <si>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</si>
  <si>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</si>
  <si>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</si>
  <si>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</si>
  <si>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</si>
  <si>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</si>
  <si>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</si>
  <si>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</si>
  <si>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</si>
  <si>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</si>
  <si>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</si>
  <si>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</si>
  <si>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</si>
  <si>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</si>
  <si>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</si>
  <si>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</si>
  <si>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</si>
  <si>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</si>
  <si>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</si>
  <si>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</si>
  <si>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</si>
  <si>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</si>
  <si>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</si>
  <si>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</si>
  <si>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</si>
  <si>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</si>
  <si>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</si>
  <si>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Marcelo Aparecido Tognon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</si>
</sst>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29" workbookViewId="0">
      <selection activeCell="B29" sqref="B29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14.5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14.5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/>
      <c r="C22" s="228"/>
      <c r="D22" s="231"/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2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4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5</v>
      </c>
      <c r="C26" s="228">
        <v>480</v>
      </c>
      <c r="D26" s="234"/>
      <c r="E26" s="240">
        <v>11.3</v>
      </c>
      <c r="F26" s="241">
        <v>305</v>
      </c>
      <c r="G26" s="255">
        <f>(ROUND(E26,3)*1.032)*ROUND(F26,3)</f>
        <v>3556.7880000000005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/>
      <c r="C33" s="211"/>
      <c r="D33" s="292"/>
      <c r="E33" s="85"/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/>
      <c r="C43" s="80"/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44927</v>
      </c>
      <c r="B52" s="293">
        <f>C9</f>
        <v>45291</v>
      </c>
      <c r="C52" s="83">
        <v>15375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1.86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1719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579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7.25</v>
      </c>
      <c r="C72" s="81">
        <v>45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7.25</v>
      </c>
      <c r="C73" s="82">
        <v>45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G7" sqref="AG7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/>
      <c r="C5" s="134">
        <f>IF(B5&gt;0,(B5*(D5/100)),0)</f>
        <v>0</v>
      </c>
      <c r="D5" s="136" t="str">
        <f>IF(B5&gt;0,VLOOKUP(A5,'Lista Suspensa'!$A$1:$F$91,3,)," ")</f>
        <v xml:space="preserve"> </v>
      </c>
      <c r="E5" s="136">
        <f>IF(OR(B5&gt;0,C5&gt;0),VLOOKUP(A5,'Lista Suspensa'!$A$1:$F$91,4,),0)</f>
        <v>0</v>
      </c>
      <c r="F5" s="136">
        <f>IF(OR(B5&gt;0,C5&gt;0),VLOOKUP(A5,'Lista Suspensa'!$A$1:$F$91,5,),0)</f>
        <v>0</v>
      </c>
      <c r="G5" s="137">
        <f>IF(OR(B5&gt;0,C5&gt;0),VLOOKUP(A5,'Lista Suspensa'!$A$1:$F$91,6,),0)</f>
        <v>0</v>
      </c>
      <c r="H5" s="94"/>
      <c r="I5" s="139">
        <f t="shared" ref="I5:I34" si="0">IF(H5&gt;0,(H5*(J5/100)),0)</f>
        <v>0</v>
      </c>
      <c r="J5" s="136" t="str">
        <f>IF(H5&gt;0,VLOOKUP(A5,'Lista Suspensa'!$A$1:$F$91,3,)," ")</f>
        <v xml:space="preserve"> </v>
      </c>
      <c r="K5" s="136">
        <f>IF(OR(H5&gt;0,I5&gt;0),VLOOKUP(A5,'Lista Suspensa'!$A$1:$F$91,4,),0)</f>
        <v>0</v>
      </c>
      <c r="L5" s="136">
        <f>IF(OR(H5&gt;0,I5&gt;0),VLOOKUP(A5,'Lista Suspensa'!$A$1:$F$91,5,),0)</f>
        <v>0</v>
      </c>
      <c r="M5" s="137">
        <f>IF(OR(H5&gt;0,I5&gt;0),VLOOKUP(A5,'Lista Suspensa'!$A$1:$F$91,6,),0)</f>
        <v>0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/>
      <c r="C6" s="135">
        <f t="shared" ref="C6:C13" si="5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/>
      <c r="I6" s="140">
        <f t="shared" si="0"/>
        <v>0</v>
      </c>
      <c r="J6" s="138" t="str">
        <f>IF(H6&gt;0,VLOOKUP(A6,'Lista Suspensa'!$A$1:$F$91,3,)," ")</f>
        <v xml:space="preserve"> </v>
      </c>
      <c r="K6" s="138">
        <f>IF(OR(H6&gt;0,I6&gt;0),VLOOKUP(A6,'Lista Suspensa'!$A$1:$F$91,4,),0)</f>
        <v>0</v>
      </c>
      <c r="L6" s="138">
        <f>IF(OR(H6&gt;0,I6&gt;0),VLOOKUP(A6,'Lista Suspensa'!$A$1:$F$91,5,),0)</f>
        <v>0</v>
      </c>
      <c r="M6" s="141">
        <f>IF(OR(H6&gt;0,I6&gt;0),VLOOKUP(A6,'Lista Suspensa'!$A$1:$F$91,6,),0)</f>
        <v>0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5"/>
        <v>0</v>
      </c>
      <c r="D7" s="136" t="str">
        <f>IF(B7&gt;0,VLOOKUP(A7,'Lista Suspensa'!$A$1:$F$91,3,)," ")</f>
        <v xml:space="preserve"> </v>
      </c>
      <c r="E7" s="136">
        <f>IF(OR(B7&gt;0,C7&gt;0),VLOOKUP(A7,'Lista Suspensa'!$A$1:$F$91,4,),0)</f>
        <v>0</v>
      </c>
      <c r="F7" s="136">
        <f>IF(OR(B7&gt;0,C7&gt;0),VLOOKUP(A7,'Lista Suspensa'!$A$1:$F$91,5,),0)</f>
        <v>0</v>
      </c>
      <c r="G7" s="137">
        <f>IF(OR(B7&gt;0,C7&gt;0),VLOOKUP(A7,'Lista Suspensa'!$A$1:$F$91,6,),0)</f>
        <v>0</v>
      </c>
      <c r="H7" s="94"/>
      <c r="I7" s="139">
        <f t="shared" si="0"/>
        <v>0</v>
      </c>
      <c r="J7" s="136" t="str">
        <f>IF(H7&gt;0,VLOOKUP(A7,'Lista Suspensa'!$A$1:$F$91,3,)," ")</f>
        <v xml:space="preserve"> </v>
      </c>
      <c r="K7" s="136">
        <f>IF(OR(H7&gt;0,I7&gt;0),VLOOKUP(A7,'Lista Suspensa'!$A$1:$F$91,4,),0)</f>
        <v>0</v>
      </c>
      <c r="L7" s="136">
        <f>IF(OR(H7&gt;0,I7&gt;0),VLOOKUP(A7,'Lista Suspensa'!$A$1:$F$91,5,),0)</f>
        <v>0</v>
      </c>
      <c r="M7" s="137">
        <f>IF(OR(H7&gt;0,I7&gt;0),VLOOKUP(A7,'Lista Suspensa'!$A$1:$F$91,6,),0)</f>
        <v>0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/>
      <c r="C8" s="122">
        <f t="shared" si="5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/>
      <c r="I8" s="140">
        <f t="shared" si="0"/>
        <v>0</v>
      </c>
      <c r="J8" s="138" t="str">
        <f>IF(H8&gt;0,VLOOKUP(A8,'Lista Suspensa'!$A$1:$F$91,3,)," ")</f>
        <v xml:space="preserve"> </v>
      </c>
      <c r="K8" s="138">
        <f>IF(OR(H8&gt;0,I8&gt;0),VLOOKUP(A8,'Lista Suspensa'!$A$1:$F$91,4,),0)</f>
        <v>0</v>
      </c>
      <c r="L8" s="138">
        <f>IF(OR(H8&gt;0,I8&gt;0),VLOOKUP(A8,'Lista Suspensa'!$A$1:$F$91,5,),0)</f>
        <v>0</v>
      </c>
      <c r="M8" s="141">
        <f>IF(OR(H8&gt;0,I8&gt;0),VLOOKUP(A8,'Lista Suspensa'!$A$1:$F$91,6,),0)</f>
        <v>0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3.75</v>
      </c>
      <c r="AG10" s="138">
        <f t="shared" si="6"/>
        <v>3.1875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0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0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0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12.79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15.74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68.739999999999995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0.45895000000000002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e">
        <f>VLOOKUP('Entradas Rebanho'!B33,'Lista Suspensa'!AH:AI,2,FALSE)</f>
        <v>#N/A</v>
      </c>
      <c r="AV4" s="165" t="e">
        <f>VLOOKUP('Entradas Rebanho'!C33,'Lista Suspensa'!AH:AI,2,FALSE)</f>
        <v>#N/A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2024-11-07T11:51:31Z</dcterms:modified>
</cp:coreProperties>
</file>