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C10" i="1" l="1"/>
  <c r="C13" i="1"/>
  <c r="B121" i="1" l="1"/>
  <c r="B76" i="1"/>
  <c r="C9" i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V10" i="2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<sst xmlns="http://schemas.openxmlformats.org/spreadsheetml/2006/main" count="1969" uniqueCount="1260">
  <si>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</si>
  <si>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</si>
  <si>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</si>
  <si>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</si>
  <si>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</si>
  <si>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</si>
  <si>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</si>
  <si>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</si>
  <si>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</si>
  <si>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</si>
  <si>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</si>
  <si>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</si>
  <si>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</si>
  <si>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</si>
  <si>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</si>
  <si>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</si>
  <si>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</si>
  <si>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</si>
  <si>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</si>
  <si>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</si>
  <si>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</si>
  <si>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</si>
  <si>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</si>
  <si>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</si>
  <si>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</si>
  <si>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</si>
  <si>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</si>
  <si>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</si>
  <si>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</si>
  <si>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</si>
  <si>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</si>
  <si>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</si>
  <si>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</si>
  <si>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</si>
  <si>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</si>
  <si>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</si>
  <si>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</si>
  <si>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</si>
  <si>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</si>
  <si>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</si>
  <si>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</si>
  <si>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</si>
  <si>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</si>
  <si>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</si>
  <si>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</si>
  <si>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</si>
  <si>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</si>
  <si>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</si>
  <si>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</si>
  <si>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</si>
  <si>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</si>
  <si>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</si>
  <si>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</si>
  <si>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</si>
  <si>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</si>
  <si>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</si>
  <si>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</si>
  <si>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</si>
  <si>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</si>
  <si>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</si>
  <si>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</si>
  <si>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</si>
  <si>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</si>
  <si>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</si>
  <si>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</si>
  <si>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</si>
  <si>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</si>
  <si>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</si>
  <si>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</si>
  <si>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</si>
  <si>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</si>
  <si>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</si>
  <si>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</si>
  <si>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</si>
  <si>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</si>
  <si>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</si>
  <si>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</si>
  <si>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</si>
  <si>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</si>
  <si>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</si>
  <si>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</si>
  <si>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</si>
  <si>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</si>
  <si>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</si>
  <si>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</si>
  <si>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</si>
  <si>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</si>
  <si>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</si>
  <si>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</si>
  <si>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</si>
  <si>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</si>
  <si>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</si>
  <si>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</si>
  <si>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</si>
  <si>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</si>
  <si>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</si>
  <si>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</si>
  <si>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</si>
  <si>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</si>
  <si>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</si>
  <si>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</si>
  <si>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</si>
  <si>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</si>
  <si>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</si>
  <si>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</si>
  <si>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</si>
  <si>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</si>
  <si>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</si>
  <si>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</si>
  <si>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</si>
  <si>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</si>
  <si>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</si>
  <si>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</si>
  <si>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</si>
  <si>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</si>
  <si>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</si>
  <si>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</si>
  <si>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</si>
  <si>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</si>
  <si>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</si>
  <si>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</si>
  <si>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</si>
  <si>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</si>
  <si>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</si>
  <si>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</si>
  <si>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</si>
  <si>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</si>
  <si>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</si>
  <si>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</si>
  <si>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</si>
  <si>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</si>
  <si>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</si>
  <si>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</si>
  <si>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</si>
  <si>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</si>
  <si>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</si>
  <si>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</si>
  <si>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</si>
  <si>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</si>
  <si>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</si>
  <si>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</si>
  <si>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</si>
  <si>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</si>
  <si>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</si>
  <si>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</si>
  <si>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</si>
  <si>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</si>
  <si>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</si>
  <si>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</si>
  <si>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</si>
  <si>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</si>
  <si>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</si>
  <si>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</si>
  <si>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</si>
  <si>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</si>
  <si>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</si>
  <si>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</si>
  <si>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</si>
  <si>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</si>
  <si>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</si>
  <si>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</si>
  <si>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</si>
  <si>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</si>
  <si>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</si>
  <si>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</si>
  <si>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</si>
  <si>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</si>
  <si>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</si>
  <si>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</si>
  <si>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</si>
  <si>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</si>
  <si>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</si>
  <si>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</si>
  <si>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</si>
  <si>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</si>
  <si>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</si>
  <si>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</si>
  <si>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</si>
  <si>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</si>
  <si>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</si>
  <si>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</si>
  <si>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</si>
  <si>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</si>
  <si>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</si>
  <si>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</si>
  <si>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</si>
  <si>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</si>
  <si>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</si>
  <si>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</si>
  <si>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</si>
  <si>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</si>
  <si>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</si>
  <si>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</si>
  <si>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</si>
  <si>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</si>
  <si>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</si>
  <si>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</si>
  <si>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</si>
  <si>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</si>
  <si>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</si>
  <si>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</si>
  <si>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</si>
  <si>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</si>
  <si>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</si>
  <si>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</si>
  <si>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</si>
  <si>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</si>
  <si>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</si>
  <si>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</si>
  <si>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</si>
  <si>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</si>
  <si>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</si>
  <si>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</si>
  <si>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</si>
  <si>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</si>
  <si>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</si>
  <si>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</si>
  <si>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</si>
  <si>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</si>
  <si>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</si>
  <si>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</si>
  <si>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</si>
  <si>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</si>
  <si>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</si>
  <si>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</si>
  <si>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</si>
  <si>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</si>
  <si>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</si>
  <si>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</si>
  <si>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</si>
  <si>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</si>
  <si>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</si>
  <si>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</si>
  <si>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</si>
  <si>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</si>
  <si>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</si>
  <si>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</si>
  <si>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</si>
  <si>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</si>
  <si>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</si>
  <si>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</si>
  <si>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</si>
  <si>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</si>
  <si>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</si>
  <si>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</si>
  <si>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</si>
  <si>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</si>
  <si>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</si>
  <si>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</si>
  <si>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</si>
  <si>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</si>
  <si>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</si>
  <si>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</si>
  <si>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</si>
  <si>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</si>
  <si>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</si>
  <si>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</si>
  <si>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</si>
  <si>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</si>
  <si>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</si>
  <si>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</si>
  <si>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</si>
  <si>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</si>
  <si>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</si>
  <si>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</si>
  <si>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</si>
  <si>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</si>
  <si>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</si>
  <si>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</si>
  <si>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</si>
  <si>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</si>
  <si>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</si>
  <si>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</si>
  <si>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</si>
  <si>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</si>
  <si>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</si>
  <si>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</si>
  <si>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</si>
  <si>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</si>
  <si>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</si>
  <si>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</si>
  <si>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</si>
  <si>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</si>
  <si>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</si>
  <si>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</si>
  <si>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</si>
  <si>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</si>
  <si>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</si>
  <si>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</si>
  <si>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</si>
  <si>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</si>
  <si>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</si>
  <si>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</si>
  <si>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</si>
  <si>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</si>
  <si>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</si>
  <si>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</si>
  <si>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</si>
  <si>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</si>
  <si>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</si>
  <si>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</si>
  <si>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</si>
  <si>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</si>
  <si>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</si>
  <si>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</si>
  <si>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</si>
  <si>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</si>
  <si>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</si>
  <si>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</si>
  <si>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</si>
  <si>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</si>
  <si>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</si>
  <si>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</si>
  <si>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</si>
  <si>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</si>
  <si>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</si>
  <si>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</si>
  <si>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</si>
  <si>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</si>
  <si>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</si>
  <si>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</si>
  <si>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</si>
  <si>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</si>
  <si>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</si>
  <si>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</si>
  <si>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</si>
  <si>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</si>
  <si>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</si>
  <si>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</si>
  <si>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</si>
  <si>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</si>
  <si>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</si>
  <si>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</si>
  <si>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</si>
  <si>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</si>
  <si>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</si>
  <si>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</si>
  <si>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</si>
  <si>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</si>
  <si>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</si>
  <si>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</si>
  <si>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</si>
  <si>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</si>
  <si>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</si>
  <si>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</si>
  <si>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</si>
  <si>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</si>
  <si>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</si>
  <si>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</si>
  <si>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</si>
  <si>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</si>
  <si>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</si>
  <si>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</si>
  <si>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</si>
  <si>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</si>
  <si>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</si>
  <si>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</si>
  <si>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</si>
  <si>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</si>
  <si>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</si>
  <si>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</si>
  <si>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</si>
  <si>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</si>
  <si>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</si>
  <si>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</si>
  <si>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</si>
  <si>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</si>
  <si>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</si>
  <si>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</si>
  <si>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</si>
  <si>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</si>
  <si>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</si>
  <si>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</si>
  <si>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</si>
  <si>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</si>
  <si>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</si>
  <si>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</si>
  <si>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</si>
  <si>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</si>
  <si>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</si>
  <si>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</si>
  <si>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</si>
  <si>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</si>
  <si>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</si>
  <si>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</si>
  <si>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</si>
  <si>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</si>
  <si>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</si>
  <si>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</si>
  <si>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</si>
  <si>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</si>
  <si>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</si>
  <si>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</si>
  <si>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</si>
  <si>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</si>
  <si>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</si>
  <si>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</si>
  <si>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</si>
  <si>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</si>
  <si>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</si>
  <si>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</si>
  <si>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</si>
  <si>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</si>
  <si>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</si>
  <si>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</si>
  <si>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</si>
  <si>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</si>
  <si>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</si>
  <si>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</si>
  <si>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</si>
  <si>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</si>
  <si>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</si>
  <si>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</si>
  <si>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</si>
  <si>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</si>
  <si>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</si>
  <si>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</si>
  <si>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</si>
  <si>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</si>
  <si>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</si>
  <si>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</si>
  <si>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</si>
  <si>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</si>
  <si>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</si>
  <si>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</si>
  <si>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</si>
  <si>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</si>
  <si>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</si>
  <si>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</si>
  <si>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</si>
  <si>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</si>
  <si>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</si>
  <si>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</si>
  <si>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</si>
  <si>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</si>
  <si>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</si>
  <si>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</si>
  <si>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</si>
  <si>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</si>
  <si>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</si>
  <si>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</si>
  <si>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</si>
  <si>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</si>
  <si>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</si>
  <si>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</si>
  <si>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</si>
  <si>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</si>
  <si>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</si>
  <si>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</si>
  <si>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</si>
  <si>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</si>
  <si>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</si>
  <si>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</si>
  <si>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</si>
  <si>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</si>
  <si>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</si>
  <si>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</si>
  <si>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</si>
  <si>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</si>
  <si>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</si>
  <si>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</si>
  <si>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</si>
  <si>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</si>
  <si>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</si>
  <si>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</si>
  <si>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</si>
  <si>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</si>
  <si>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</si>
  <si>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</si>
  <si>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</si>
  <si>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</si>
  <si>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</si>
  <si>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</si>
  <si>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</si>
  <si>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</si>
  <si>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</si>
  <si>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</si>
  <si>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</si>
  <si>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</si>
  <si>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</si>
  <si>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</si>
  <si>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</si>
  <si>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</si>
  <si>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</si>
  <si>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</si>
  <si>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</si>
  <si>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</si>
  <si>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</si>
  <si>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</si>
  <si>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</si>
  <si>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</si>
  <si>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</si>
  <si>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</si>
  <si>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</si>
  <si>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</si>
  <si>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</si>
  <si>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</si>
  <si>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</si>
  <si>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</si>
  <si>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</si>
  <si>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</si>
  <si>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</si>
  <si>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</si>
  <si>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</si>
  <si>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</si>
  <si>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</si>
  <si>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</si>
  <si>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</si>
  <si>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</si>
  <si>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</si>
  <si>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</si>
  <si>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</si>
  <si>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</si>
  <si>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</si>
  <si>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</si>
  <si>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</si>
  <si>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</si>
  <si>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</si>
  <si>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</si>
  <si>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</si>
  <si>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</si>
  <si>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</si>
  <si>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</si>
  <si>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</si>
  <si>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</si>
  <si>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</si>
  <si>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</si>
  <si>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</si>
  <si>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</si>
  <si>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</si>
  <si>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</si>
  <si>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</si>
  <si>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</si>
  <si>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</si>
  <si>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</si>
  <si>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</si>
  <si>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</si>
  <si>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</si>
  <si>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</si>
  <si>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</si>
  <si>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</si>
  <si>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</si>
  <si>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</si>
  <si>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</si>
  <si>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</si>
  <si>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</si>
  <si>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</si>
  <si>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</si>
  <si>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</si>
  <si>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</si>
  <si>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</si>
  <si>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</si>
  <si>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</si>
  <si>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</si>
  <si>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</si>
  <si>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</si>
  <si>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</si>
  <si>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</si>
  <si>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</si>
  <si>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</si>
  <si>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</si>
  <si>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</si>
  <si>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</si>
  <si>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</si>
  <si>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</si>
  <si>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</si>
  <si>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</si>
  <si>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</si>
  <si>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</si>
  <si>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</si>
  <si>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</si>
  <si>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</si>
  <si>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</si>
  <si>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</si>
  <si>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</si>
  <si>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</si>
  <si>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</si>
  <si>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</si>
  <si>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</si>
  <si>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</si>
  <si>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</si>
  <si>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</si>
  <si>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</si>
  <si>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</si>
  <si>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</si>
  <si>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</si>
  <si>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</si>
  <si>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</si>
  <si>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</si>
  <si>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</si>
  <si>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</si>
  <si>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</si>
  <si>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</si>
  <si>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</si>
  <si>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</si>
  <si>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</si>
  <si>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</si>
  <si>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</si>
  <si>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</si>
  <si>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</si>
  <si>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</si>
  <si>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</si>
  <si>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</si>
  <si>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</si>
  <si>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</si>
  <si>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</si>
  <si>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</si>
  <si>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</si>
  <si>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</si>
  <si>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</si>
  <si>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</si>
  <si>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</si>
  <si>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</si>
  <si>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</si>
  <si>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</si>
  <si>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</si>
  <si>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</si>
  <si>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</si>
  <si>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</si>
  <si>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</si>
  <si>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</si>
  <si>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</si>
  <si>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</si>
  <si>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</si>
  <si>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</si>
  <si>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</si>
  <si>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</si>
  <si>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</si>
  <si>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</si>
  <si>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</si>
  <si>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</si>
  <si>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</si>
  <si>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</si>
  <si>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</si>
  <si>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</si>
  <si>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</si>
  <si>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</si>
  <si>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</si>
  <si>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</si>
  <si>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</si>
  <si>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</si>
  <si>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</si>
  <si>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</si>
  <si>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</si>
  <si>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</si>
  <si>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</si>
  <si>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</si>
  <si>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</si>
  <si>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</si>
  <si>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</si>
  <si>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</si>
  <si>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</si>
  <si>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</si>
  <si>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</si>
  <si>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</si>
  <si>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</si>
  <si>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</si>
  <si>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</si>
  <si>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</si>
  <si>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</si>
  <si>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</si>
  <si>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</si>
  <si>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</si>
  <si>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</si>
  <si>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</si>
  <si>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</si>
  <si>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</si>
  <si>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</si>
  <si>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</si>
  <si>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</si>
  <si>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</si>
  <si>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</si>
  <si>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</si>
  <si>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</si>
  <si>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</si>
  <si>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</si>
  <si>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</si>
  <si>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</si>
  <si>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</si>
  <si>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</si>
  <si>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</si>
  <si>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</si>
  <si>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</si>
  <si>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</si>
  <si>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</si>
  <si>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</si>
  <si>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</si>
  <si>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</si>
  <si>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</si>
  <si>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</si>
  <si>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</si>
  <si>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</si>
  <si>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</si>
  <si>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</si>
  <si>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</si>
  <si>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</si>
  <si>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</si>
  <si>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</si>
  <si>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</si>
  <si>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</si>
  <si>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</si>
  <si>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</si>
  <si>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</si>
  <si>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</si>
  <si>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</si>
  <si>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</si>
  <si>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</si>
  <si>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</si>
  <si>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</si>
  <si>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</si>
  <si>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</si>
  <si>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</si>
  <si>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</si>
  <si>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</si>
  <si>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</si>
  <si>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</si>
  <si>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</si>
  <si>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</si>
  <si>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</si>
  <si>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</si>
  <si>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</si>
  <si>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</si>
  <si>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</si>
  <si>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</si>
  <si>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</si>
  <si>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</si>
  <si>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</si>
  <si>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</si>
  <si>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</si>
  <si>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</si>
  <si>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</si>
  <si>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</si>
  <si>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</si>
  <si>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</si>
  <si>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</si>
  <si>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</si>
  <si>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</si>
  <si>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</si>
  <si>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</si>
  <si>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</si>
  <si>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</si>
  <si>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</si>
  <si>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</si>
  <si>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</si>
  <si>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</si>
  <si>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</si>
  <si>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</si>
  <si>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</si>
  <si>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</si>
  <si>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</si>
  <si>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</si>
  <si>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</si>
  <si>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</si>
  <si>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</si>
  <si>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</si>
  <si>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</si>
  <si>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</si>
  <si>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</si>
  <si>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</si>
  <si>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</si>
  <si>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</si>
  <si>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</si>
  <si>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</si>
  <si>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</si>
  <si>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</si>
  <si>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</si>
  <si>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</si>
  <si>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</si>
  <si>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</si>
  <si>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</si>
  <si>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</si>
  <si>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</si>
  <si>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</si>
  <si>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</si>
  <si>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</si>
  <si>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</si>
  <si>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</si>
  <si>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</si>
  <si>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</si>
  <si>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</si>
  <si>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</si>
  <si>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</si>
  <si>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</si>
  <si>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</si>
  <si>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</si>
  <si>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</si>
  <si>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</si>
  <si>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</si>
  <si>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</si>
  <si>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</si>
  <si>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</si>
  <si>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</si>
  <si>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</si>
  <si>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</si>
  <si>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</si>
  <si>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</si>
  <si>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</si>
  <si>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</si>
  <si>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</si>
  <si>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</si>
  <si>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</si>
  <si>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</si>
  <si>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</si>
  <si>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</si>
  <si>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</si>
  <si>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</si>
  <si>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</si>
  <si>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</si>
  <si>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</si>
  <si>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</si>
  <si>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</si>
  <si>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</si>
  <si>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</si>
  <si>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</si>
  <si>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</si>
  <si>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</si>
  <si>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</si>
  <si>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</si>
  <si>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</si>
  <si>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</si>
  <si>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</si>
  <si>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</si>
  <si>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</si>
  <si>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</si>
  <si>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</si>
  <si>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</si>
  <si>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</si>
  <si>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</si>
  <si>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</si>
  <si>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</si>
  <si>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</si>
  <si>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</si>
  <si>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</si>
  <si>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</si>
  <si>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</si>
  <si>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</si>
  <si>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</si>
  <si>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</si>
  <si>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</si>
  <si>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</si>
  <si>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</si>
  <si>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</si>
  <si>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</si>
  <si>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</si>
  <si>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</si>
  <si>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</si>
  <si>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</si>
  <si>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</si>
  <si>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</si>
  <si>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</si>
  <si>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</si>
  <si>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</si>
  <si>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</si>
  <si>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</si>
  <si>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</si>
  <si>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</si>
  <si>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</si>
  <si>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</si>
  <si>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</si>
  <si>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</si>
  <si>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</si>
  <si>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</si>
  <si>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</si>
  <si>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</si>
  <si>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</si>
  <si>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</si>
  <si>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</si>
  <si>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</si>
  <si>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</si>
  <si>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</si>
  <si>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</si>
  <si>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</si>
  <si>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</si>
  <si>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</si>
  <si>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</si>
  <si>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</si>
  <si>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</si>
  <si>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</si>
  <si>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</si>
  <si>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</si>
  <si>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</si>
  <si>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</si>
  <si>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</si>
  <si>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</si>
  <si>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</si>
  <si>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</si>
  <si>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</si>
  <si>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</si>
  <si>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</si>
  <si>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</si>
  <si>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</si>
  <si>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</si>
  <si>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</si>
  <si>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</si>
  <si>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</si>
  <si>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</si>
  <si>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</si>
  <si>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</si>
  <si>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</si>
  <si>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</si>
  <si>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</si>
  <si>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</si>
  <si>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</si>
  <si>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</si>
  <si>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</si>
  <si>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</si>
  <si>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</si>
  <si>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</si>
  <si>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</si>
  <si>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</si>
  <si>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</si>
  <si>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</si>
  <si>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</si>
  <si>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</si>
  <si>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</si>
  <si>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</si>
  <si>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</si>
  <si>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</si>
  <si>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</si>
  <si>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</si>
  <si>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</si>
  <si>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</si>
  <si>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</si>
  <si>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</si>
  <si>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</si>
  <si>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</si>
  <si>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</si>
  <si>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</si>
  <si>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</si>
  <si>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</si>
  <si>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</si>
  <si>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</si>
  <si>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</si>
  <si>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</si>
  <si>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</si>
  <si>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</si>
  <si>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</si>
  <si>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</si>
  <si>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</si>
  <si>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</si>
  <si>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</si>
  <si>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</si>
  <si>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</si>
  <si>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</si>
  <si>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</si>
  <si>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</si>
  <si>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</si>
  <si>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</si>
  <si>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</si>
  <si>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</si>
  <si>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</si>
  <si>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</si>
  <si>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</si>
  <si>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</si>
  <si>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</si>
  <si>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</si>
  <si>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</si>
  <si>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</si>
  <si>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</si>
  <si>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</si>
  <si>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</si>
  <si>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</si>
  <si>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</si>
  <si>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</si>
  <si>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</si>
  <si>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</si>
  <si>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</si>
  <si>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</si>
  <si>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</si>
  <si>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</si>
  <si>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</si>
  <si>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</si>
  <si>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</si>
  <si>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</si>
  <si>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</si>
  <si>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</si>
  <si>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</si>
  <si>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</si>
  <si>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</si>
  <si>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</si>
  <si>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</si>
  <si>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</si>
  <si>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</si>
  <si>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</si>
  <si>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</si>
  <si>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</si>
  <si>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</si>
  <si>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</si>
  <si>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</si>
  <si>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</si>
  <si>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</si>
  <si>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</si>
  <si>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</si>
  <si>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</si>
  <si>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</si>
  <si>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</si>
  <si>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</si>
  <si>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</si>
  <si>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</si>
  <si>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</si>
  <si>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</si>
  <si>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</si>
  <si>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</si>
  <si>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</si>
  <si>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</si>
  <si>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</si>
  <si>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</si>
  <si>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</si>
  <si>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</si>
  <si>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</si>
  <si>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</si>
  <si>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</si>
  <si>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</si>
  <si>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</si>
  <si>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</si>
  <si>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</si>
  <si>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</si>
  <si>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</si>
  <si>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</si>
  <si>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</si>
  <si>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</si>
  <si>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</si>
  <si>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</si>
  <si>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</si>
  <si>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</si>
  <si>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</si>
  <si>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</si>
  <si>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</si>
  <si>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</si>
  <si>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</si>
  <si>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</si>
  <si>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</si>
  <si>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</si>
  <si>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</si>
  <si>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</si>
  <si>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</si>
  <si>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</si>
  <si>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</si>
  <si>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</si>
  <si>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</si>
  <si>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</si>
  <si>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</si>
  <si>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</si>
  <si>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</si>
  <si>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</si>
  <si>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</si>
  <si>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</si>
  <si>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</si>
  <si>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</si>
  <si>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</si>
  <si>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</si>
  <si>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</si>
  <si>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</si>
  <si>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</si>
  <si>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</si>
  <si>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</si>
  <si>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</si>
  <si>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</si>
  <si>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</si>
  <si>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</si>
  <si>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</si>
  <si>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</si>
  <si>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</si>
  <si>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</si>
  <si>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</si>
  <si>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</si>
  <si>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</si>
  <si>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</si>
  <si>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</si>
  <si>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</si>
  <si>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</si>
  <si>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</si>
  <si>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</si>
  <si>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</si>
  <si>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</si>
  <si>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</si>
  <si>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</si>
  <si>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</si>
  <si>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</si>
  <si>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</si>
  <si>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</si>
  <si>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</si>
  <si>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</si>
  <si>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</si>
  <si>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</si>
  <si>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</si>
  <si>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</si>
  <si>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</si>
  <si>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</si>
  <si>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</si>
  <si>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</si>
  <si>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</si>
  <si>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</si>
  <si>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</si>
  <si>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</si>
  <si>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</si>
  <si>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</si>
  <si>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</si>
  <si>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</si>
  <si>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</si>
  <si>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</si>
  <si>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</si>
  <si>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</si>
  <si>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</si>
  <si>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</si>
  <si>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</si>
  <si>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</si>
  <si>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</si>
  <si>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</si>
  <si>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</si>
  <si>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</si>
  <si>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</si>
  <si>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</si>
  <si>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</si>
  <si>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</si>
  <si>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</si>
  <si>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</si>
  <si>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</si>
  <si>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</si>
  <si>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</si>
  <si>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</si>
  <si>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</si>
  <si>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</si>
  <si>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</si>
  <si>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</si>
  <si>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</si>
  <si>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</si>
  <si>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</si>
  <si>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</si>
  <si>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</si>
  <si>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</si>
  <si>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</si>
  <si>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</si>
  <si>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</si>
  <si>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</si>
  <si>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</si>
  <si>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</si>
  <si>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</si>
  <si>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</si>
  <si>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</si>
  <si>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</si>
  <si>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</si>
  <si>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</si>
  <si>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</si>
  <si>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</si>
  <si>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</si>
  <si>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</si>
  <si>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</si>
  <si>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</si>
  <si>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</si>
  <si>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</si>
  <si>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</si>
  <si>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</si>
  <si>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</si>
  <si>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</si>
  <si>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</si>
  <si>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</si>
  <si>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</si>
  <si>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</si>
  <si>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</si>
  <si>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</si>
  <si>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</si>
  <si>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</si>
  <si>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</si>
  <si>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</si>
  <si>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</si>
  <si>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</si>
  <si>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</si>
  <si>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</si>
  <si>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</si>
  <si>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</si>
  <si>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</si>
  <si>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</si>
  <si>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</si>
  <si>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</si>
  <si>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</si>
  <si>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</si>
  <si>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</si>
  <si>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</si>
  <si>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</si>
  <si>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</si>
  <si>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</si>
  <si>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</si>
  <si>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</si>
  <si>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</si>
  <si>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</si>
  <si>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</si>
  <si>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</si>
  <si>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</si>
  <si>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</si>
  <si>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</si>
  <si>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</si>
  <si>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</si>
  <si>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</si>
  <si>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</si>
  <si>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</si>
  <si>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</si>
  <si>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</si>
  <si>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</si>
  <si>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</si>
  <si>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</si>
  <si>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</si>
  <si>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</si>
  <si>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</si>
  <si>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</si>
  <si>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</si>
  <si>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</si>
  <si>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</si>
  <si>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</si>
  <si>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</si>
  <si>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</si>
  <si>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</si>
  <si>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</si>
  <si>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</si>
  <si>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</si>
  <si>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</si>
  <si>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</si>
  <si>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</si>
  <si>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</si>
  <si>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</si>
  <si>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</si>
  <si>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</si>
  <si>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</si>
  <si>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</si>
  <si>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</si>
  <si>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</si>
  <si>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</si>
  <si>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</si>
  <si>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</si>
  <si>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</si>
  <si>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</si>
  <si>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</si>
  <si>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</si>
  <si>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</si>
  <si>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</si>
  <si>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</si>
  <si>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</si>
  <si>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</si>
  <si>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</si>
  <si>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</si>
  <si>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</si>
  <si>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</si>
  <si>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</si>
  <si>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</si>
  <si>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</si>
  <si>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</si>
  <si>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</si>
  <si>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</si>
  <si>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</si>
  <si>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</si>
  <si>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</si>
  <si>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</si>
  <si>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</si>
  <si>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</si>
  <si>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</si>
  <si>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</si>
  <si>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</si>
  <si>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</si>
  <si>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</si>
  <si>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Recria ILPF 2022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</si>
</sst>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9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1" fontId="12" fillId="21" borderId="46" xfId="0" applyNumberFormat="1" applyFont="1" applyFill="1" applyBorder="1" applyAlignment="1" applyProtection="1">
      <alignment horizontal="center" vertical="center"/>
      <protection locked="0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51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workbookViewId="0">
      <selection activeCell="C103" sqref="C103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9" t="s">
        <v>225</v>
      </c>
      <c r="C1" s="819"/>
      <c r="D1" s="819"/>
      <c r="E1" s="819"/>
      <c r="F1" s="819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4" t="s">
        <v>204</v>
      </c>
      <c r="B3" s="815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6" t="s">
        <v>1</v>
      </c>
      <c r="B4" s="817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8" t="s">
        <v>146</v>
      </c>
      <c r="B5" s="817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6" t="s">
        <v>2</v>
      </c>
      <c r="B6" s="817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18" t="s">
        <v>4</v>
      </c>
      <c r="B7" s="817"/>
      <c r="C7" s="59" t="s">
        <v>111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6" t="s">
        <v>229</v>
      </c>
      <c r="B8" s="817"/>
      <c r="C8" s="126">
        <v>44743</v>
      </c>
      <c r="D8" s="129" t="str">
        <f>IF(C8="","",TEXT(C8,"DD/MM/AAAA"))</f>
        <v>01/07/2022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8" t="s">
        <v>228</v>
      </c>
      <c r="B9" s="817"/>
      <c r="C9" s="127">
        <f>C8+339</f>
        <v>45082</v>
      </c>
      <c r="D9" s="129" t="str">
        <f>IF(C9="","",TEXT(C9,"DD/MM/AAAA"))</f>
        <v>05/06/2023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6" t="s">
        <v>6</v>
      </c>
      <c r="B10" s="817"/>
      <c r="C10" s="60">
        <f>C11+C13</f>
        <v>6.24</v>
      </c>
      <c r="D10" s="129">
        <f>IF(AND(C8=0, C9=0), "", C9-C8)</f>
        <v>339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8" t="s">
        <v>7</v>
      </c>
      <c r="B11" s="817"/>
      <c r="C11" s="58">
        <v>5.2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5" t="s">
        <v>8</v>
      </c>
      <c r="B12" s="817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18" t="s">
        <v>224</v>
      </c>
      <c r="B13" s="817"/>
      <c r="C13" s="58">
        <f>C11*0.2</f>
        <v>1.04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6" t="s">
        <v>9</v>
      </c>
      <c r="B14" s="817"/>
      <c r="C14" s="57">
        <v>0.71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23" t="s">
        <v>147</v>
      </c>
      <c r="B15" s="817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4" t="s">
        <v>148</v>
      </c>
      <c r="B16" s="817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8" t="s">
        <v>14</v>
      </c>
      <c r="B17" s="817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8" t="s">
        <v>155</v>
      </c>
      <c r="B19" s="809"/>
      <c r="C19" s="809"/>
      <c r="D19" s="809"/>
      <c r="E19" s="809"/>
      <c r="F19" s="809"/>
      <c r="G19" s="809"/>
      <c r="H19" s="810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5.8</v>
      </c>
      <c r="C24" s="64"/>
      <c r="D24" s="344">
        <v>300.8</v>
      </c>
      <c r="E24" s="351">
        <v>0.49013806710000002</v>
      </c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8" t="s">
        <v>154</v>
      </c>
      <c r="B37" s="809"/>
      <c r="C37" s="809"/>
      <c r="D37" s="809"/>
      <c r="E37" s="809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98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8" t="s">
        <v>153</v>
      </c>
      <c r="B55" s="809"/>
      <c r="C55" s="809"/>
      <c r="D55" s="809"/>
      <c r="E55" s="809"/>
      <c r="F55" s="809"/>
      <c r="G55" s="80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0" t="s">
        <v>152</v>
      </c>
      <c r="B73" s="826"/>
      <c r="C73" s="827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>
        <f>B24</f>
        <v>5.8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1" t="s">
        <v>150</v>
      </c>
      <c r="B91" s="812"/>
      <c r="C91" s="812"/>
      <c r="D91" s="813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5.2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0" t="s">
        <v>151</v>
      </c>
      <c r="B100" s="821"/>
      <c r="C100" s="821"/>
      <c r="D100" s="82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 t="s">
        <v>185</v>
      </c>
      <c r="B102" s="61">
        <v>89</v>
      </c>
      <c r="C102" s="58">
        <v>5.2</v>
      </c>
      <c r="D102" s="131">
        <f>B102*C102</f>
        <v>462.8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8" t="s">
        <v>386</v>
      </c>
      <c r="B109" s="809"/>
      <c r="C109" s="809"/>
      <c r="D109" s="809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04" t="s">
        <v>378</v>
      </c>
      <c r="D117" s="805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06"/>
      <c r="D118" s="807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f>(6*339)/8</f>
        <v>254.25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0.902*B24*339</f>
        <v>1773.5124000000001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00" t="s">
        <v>397</v>
      </c>
      <c r="B148" s="801"/>
      <c r="C148" s="801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2"/>
      <c r="B149" s="803"/>
      <c r="C149" s="803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00" t="s">
        <v>1233</v>
      </c>
      <c r="B151" s="801"/>
      <c r="C151" s="801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2"/>
      <c r="B152" s="803"/>
      <c r="C152" s="803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50" priority="2" operator="equal">
      <formula>0</formula>
    </cfRule>
    <cfRule type="expression" dxfId="49" priority="4">
      <formula>$C$80&lt;$B$80</formula>
    </cfRule>
  </conditionalFormatting>
  <conditionalFormatting sqref="C81">
    <cfRule type="cellIs" dxfId="48" priority="1" operator="equal">
      <formula>0</formula>
    </cfRule>
    <cfRule type="expression" dxfId="47" priority="3">
      <formula>$C$81&lt;$B$81</formula>
    </cfRule>
  </conditionalFormatting>
  <conditionalFormatting sqref="D102 D104 D106">
    <cfRule type="cellIs" dxfId="46" priority="7" operator="equal">
      <formula>0</formula>
    </cfRule>
  </conditionalFormatting>
  <conditionalFormatting sqref="D103 D105 D107">
    <cfRule type="cellIs" dxfId="45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zoomScale="106" zoomScaleNormal="106" workbookViewId="0">
      <pane xSplit="1" topLeftCell="N1" activePane="topRight" state="frozen"/>
      <selection activeCell="A17" sqref="A17"/>
      <selection pane="topRight" activeCell="U11" sqref="U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8" t="s">
        <v>226</v>
      </c>
      <c r="C1" s="828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9" t="s">
        <v>0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  <c r="Q2" s="830"/>
      <c r="R2" s="830"/>
      <c r="S2" s="830"/>
      <c r="T2" s="830"/>
      <c r="U2" s="830"/>
      <c r="V2" s="830"/>
      <c r="W2" s="830"/>
      <c r="X2" s="830"/>
      <c r="Y2" s="830"/>
      <c r="Z2" s="830"/>
      <c r="AA2" s="830"/>
      <c r="AB2" s="830"/>
      <c r="AC2" s="830"/>
      <c r="AD2" s="830"/>
      <c r="AE2" s="830"/>
      <c r="AF2" s="830"/>
      <c r="AG2" s="830"/>
      <c r="AH2" s="830"/>
      <c r="AI2" s="830"/>
      <c r="AJ2" s="830"/>
      <c r="AK2" s="830"/>
      <c r="AL2" s="830"/>
      <c r="AM2" s="830"/>
      <c r="AN2" s="830"/>
      <c r="AO2" s="830"/>
      <c r="AP2" s="830"/>
      <c r="AQ2" s="830"/>
      <c r="AR2" s="830"/>
      <c r="AS2" s="830"/>
      <c r="AT2" s="830"/>
      <c r="AU2" s="830"/>
      <c r="AV2" s="830"/>
      <c r="AW2" s="830"/>
      <c r="AX2" s="830"/>
      <c r="AY2" s="830"/>
      <c r="AZ2" s="830"/>
      <c r="BA2" s="830"/>
      <c r="BB2" s="830"/>
      <c r="BC2" s="830"/>
      <c r="BD2" s="830"/>
      <c r="BE2" s="830"/>
      <c r="BF2" s="830"/>
      <c r="BG2" s="830"/>
      <c r="BH2" s="830"/>
      <c r="BI2" s="830"/>
      <c r="BJ2" s="830"/>
      <c r="BK2" s="830"/>
      <c r="BL2" s="830"/>
      <c r="BM2" s="830"/>
      <c r="BN2" s="830"/>
      <c r="BO2" s="830"/>
      <c r="BP2" s="830"/>
      <c r="BQ2" s="830"/>
      <c r="BR2" s="830"/>
      <c r="BS2" s="830"/>
      <c r="BT2" s="830"/>
      <c r="BU2" s="830"/>
      <c r="BV2" s="830"/>
      <c r="BW2" s="830"/>
      <c r="BX2" s="830"/>
      <c r="BY2" s="830"/>
      <c r="BZ2" s="830"/>
      <c r="CA2" s="830"/>
      <c r="CB2" s="830"/>
      <c r="CC2" s="830"/>
      <c r="CD2" s="830"/>
      <c r="CE2" s="830"/>
      <c r="CF2" s="830"/>
      <c r="CG2" s="830"/>
      <c r="CH2" s="830"/>
      <c r="CI2" s="830"/>
      <c r="CJ2" s="830"/>
      <c r="CK2" s="830"/>
      <c r="CL2" s="830"/>
      <c r="CM2" s="830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1" t="s">
        <v>58</v>
      </c>
      <c r="B3" s="833" t="s">
        <v>22</v>
      </c>
      <c r="C3" s="834"/>
      <c r="D3" s="834"/>
      <c r="E3" s="834"/>
      <c r="F3" s="834"/>
      <c r="G3" s="835"/>
      <c r="H3" s="833" t="s">
        <v>23</v>
      </c>
      <c r="I3" s="834"/>
      <c r="J3" s="834"/>
      <c r="K3" s="834"/>
      <c r="L3" s="834"/>
      <c r="M3" s="835"/>
      <c r="N3" s="833" t="s">
        <v>24</v>
      </c>
      <c r="O3" s="834"/>
      <c r="P3" s="834"/>
      <c r="Q3" s="834"/>
      <c r="R3" s="834"/>
      <c r="S3" s="835"/>
      <c r="T3" s="833" t="s">
        <v>25</v>
      </c>
      <c r="U3" s="834"/>
      <c r="V3" s="834"/>
      <c r="W3" s="834"/>
      <c r="X3" s="834"/>
      <c r="Y3" s="835"/>
      <c r="Z3" s="833" t="s">
        <v>26</v>
      </c>
      <c r="AA3" s="834"/>
      <c r="AB3" s="834"/>
      <c r="AC3" s="834"/>
      <c r="AD3" s="834"/>
      <c r="AE3" s="835"/>
      <c r="AF3" s="833" t="s">
        <v>59</v>
      </c>
      <c r="AG3" s="834"/>
      <c r="AH3" s="834"/>
      <c r="AI3" s="834"/>
      <c r="AJ3" s="834"/>
      <c r="AK3" s="835"/>
      <c r="AL3" s="833" t="s">
        <v>28</v>
      </c>
      <c r="AM3" s="834"/>
      <c r="AN3" s="834"/>
      <c r="AO3" s="834"/>
      <c r="AP3" s="834"/>
      <c r="AQ3" s="835"/>
      <c r="AR3" s="833" t="s">
        <v>29</v>
      </c>
      <c r="AS3" s="834"/>
      <c r="AT3" s="834"/>
      <c r="AU3" s="834"/>
      <c r="AV3" s="834"/>
      <c r="AW3" s="835"/>
      <c r="AX3" s="833" t="s">
        <v>30</v>
      </c>
      <c r="AY3" s="834"/>
      <c r="AZ3" s="834"/>
      <c r="BA3" s="834"/>
      <c r="BB3" s="834"/>
      <c r="BC3" s="835"/>
      <c r="BD3" s="833" t="s">
        <v>31</v>
      </c>
      <c r="BE3" s="834"/>
      <c r="BF3" s="834"/>
      <c r="BG3" s="834"/>
      <c r="BH3" s="834"/>
      <c r="BI3" s="835"/>
      <c r="BJ3" s="833" t="s">
        <v>32</v>
      </c>
      <c r="BK3" s="834"/>
      <c r="BL3" s="834"/>
      <c r="BM3" s="834"/>
      <c r="BN3" s="834"/>
      <c r="BO3" s="835"/>
      <c r="BP3" s="833" t="s">
        <v>60</v>
      </c>
      <c r="BQ3" s="834"/>
      <c r="BR3" s="834"/>
      <c r="BS3" s="834"/>
      <c r="BT3" s="834"/>
      <c r="BU3" s="835"/>
      <c r="BV3" s="833" t="s">
        <v>61</v>
      </c>
      <c r="BW3" s="834"/>
      <c r="BX3" s="834"/>
      <c r="BY3" s="834"/>
      <c r="BZ3" s="834"/>
      <c r="CA3" s="835"/>
      <c r="CB3" s="833" t="s">
        <v>35</v>
      </c>
      <c r="CC3" s="834"/>
      <c r="CD3" s="834"/>
      <c r="CE3" s="834"/>
      <c r="CF3" s="834"/>
      <c r="CG3" s="835"/>
      <c r="CH3" s="833" t="s">
        <v>36</v>
      </c>
      <c r="CI3" s="834"/>
      <c r="CJ3" s="834"/>
      <c r="CK3" s="834"/>
      <c r="CL3" s="834"/>
      <c r="CM3" s="834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2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0.66600000000000004</v>
      </c>
      <c r="U5" s="787">
        <f>(T5*(V5/100))</f>
        <v>0.59411639999999999</v>
      </c>
      <c r="V5" s="788">
        <f>IF(T5&gt;0,VLOOKUP(A5,'Lista Suspensa'!$A$1:$F$92,3,),0)</f>
        <v>89.206666666666663</v>
      </c>
      <c r="W5" s="788">
        <f>IF(OR(T5&gt;0,U5&gt;0),VLOOKUP(A5,'Lista Suspensa'!$A$1:$F$90,4,),0)</f>
        <v>8.6433333333333326</v>
      </c>
      <c r="X5" s="788">
        <f>IF(OR(T5&gt;0,U5&gt;0),VLOOKUP(A5,'Lista Suspensa'!$A$1:$F$90,5,),0)</f>
        <v>88.207499999999996</v>
      </c>
      <c r="Y5" s="789">
        <f>IF(OR(T5&gt;0,U5&gt;0),VLOOKUP(A5,'Lista Suspensa'!$A$1:$F$90,6,),0)</f>
        <v>1.3873200000000001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9.0999999999999998E-2</v>
      </c>
      <c r="U6" s="790">
        <f t="shared" ref="U6:U34" si="3">(T6*(V6/100))</f>
        <v>8.0730650000000001E-2</v>
      </c>
      <c r="V6" s="791">
        <f>IF(T6&gt;0,VLOOKUP(A6,'Lista Suspensa'!$A$1:$F$92,3,),0)</f>
        <v>88.715000000000003</v>
      </c>
      <c r="W6" s="791">
        <f>IF(OR(T6&gt;0,U6&gt;0),VLOOKUP(A6,'Lista Suspensa'!$A$1:$F$90,4,),0)</f>
        <v>48.57</v>
      </c>
      <c r="X6" s="791">
        <f>IF(OR(T6&gt;0,U6&gt;0),VLOOKUP(A6,'Lista Suspensa'!$A$1:$F$90,5,),0)</f>
        <v>89.53</v>
      </c>
      <c r="Y6" s="792">
        <f>IF(OR(T6&gt;0,U6&gt;0),VLOOKUP(A6,'Lista Suspensa'!$A$1:$F$90,6,),0)</f>
        <v>1.4099900000000001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0.10100000000000001</v>
      </c>
      <c r="U7" s="787">
        <f t="shared" si="3"/>
        <v>9.9990000000000009E-2</v>
      </c>
      <c r="V7" s="788">
        <f>IF(T7&gt;0,VLOOKUP(A7,'Lista Suspensa'!$A$1:$F$92,3,),0)</f>
        <v>99</v>
      </c>
      <c r="W7" s="788">
        <f>IF(OR(T7&gt;0,U7&gt;0),VLOOKUP(A7,'Lista Suspensa'!$A$1:$F$90,4,),0)</f>
        <v>0</v>
      </c>
      <c r="X7" s="788">
        <f>IF(OR(T7&gt;0,U7&gt;0),VLOOKUP(A7,'Lista Suspensa'!$A$1:$F$90,5,),0)</f>
        <v>100</v>
      </c>
      <c r="Y7" s="789">
        <f>IF(OR(T7&gt;0,U7&gt;0),VLOOKUP(A7,'Lista Suspensa'!$A$1:$F$90,6,),0)</f>
        <v>0.64598999999999995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>
        <v>4.3999999999999997E-2</v>
      </c>
      <c r="U8" s="790">
        <f t="shared" si="3"/>
        <v>4.3313599999999994E-2</v>
      </c>
      <c r="V8" s="791">
        <f>IF(T8&gt;0,VLOOKUP(A8,'Lista Suspensa'!$A$1:$F$92,3,),0)</f>
        <v>98.44</v>
      </c>
      <c r="W8" s="791">
        <f>IF(OR(T8&gt;0,U8&gt;0),VLOOKUP(A8,'Lista Suspensa'!$A$1:$F$90,4,),0)</f>
        <v>280.96000000000004</v>
      </c>
      <c r="X8" s="791">
        <f>IF(OR(T8&gt;0,U8&gt;0),VLOOKUP(A8,'Lista Suspensa'!$A$1:$F$90,5,),0)</f>
        <v>0</v>
      </c>
      <c r="Y8" s="792">
        <f>IF(OR(T8&gt;0,U8&gt;0),VLOOKUP(A8,'Lista Suspensa'!$A$1:$F$90,6,),0)</f>
        <v>1.56978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354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v>2.6425999999999998</v>
      </c>
      <c r="V9" s="788">
        <f>IF(T9&gt;0,VLOOKUP(A9,'Lista Suspensa'!$A$1:$F$92,3,),0)</f>
        <v>0</v>
      </c>
      <c r="W9" s="788">
        <f>IF(OR(T9&gt;0,U9&gt;0),VLOOKUP(A9,'Lista Suspensa'!$A$1:$F$90,4,),0)</f>
        <v>11.4</v>
      </c>
      <c r="X9" s="788">
        <f>IF(OR(T9&gt;0,U9&gt;0),VLOOKUP(A9,'Lista Suspensa'!$A$1:$F$90,5,),0)</f>
        <v>59.3</v>
      </c>
      <c r="Y9" s="789">
        <f>IF(OR(T9&gt;0,U9&gt;0),VLOOKUP(A9,'Lista Suspensa'!$A$1:$F$90,6,),0)</f>
        <v>0.14699999999999999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87"/>
      <c r="U10" s="790">
        <v>2.2334000000000001</v>
      </c>
      <c r="V10" s="791">
        <f>IF(T10&gt;0,VLOOKUP(A10,'Lista Suspensa'!$A$1:$F$92,3,),0)</f>
        <v>0</v>
      </c>
      <c r="W10" s="791">
        <f>IF(OR(T10&gt;0,U10&gt;0),VLOOKUP(A10,'Lista Suspensa'!$A$1:$F$90,4,),0)</f>
        <v>7.1</v>
      </c>
      <c r="X10" s="791">
        <f>IF(OR(T10&gt;0,U10&gt;0),VLOOKUP(A10,'Lista Suspensa'!$A$1:$F$90,5,),0)</f>
        <v>51.5</v>
      </c>
      <c r="Y10" s="792">
        <f>IF(OR(T10&gt;0,U10&gt;0),VLOOKUP(A10,'Lista Suspensa'!$A$1:$F$90,6,),0)</f>
        <v>0.14699999999999999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5.69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11.81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59.99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0.31413000000000002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6" t="s">
        <v>227</v>
      </c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  <c r="AD38" s="837"/>
      <c r="AE38" s="837"/>
      <c r="AF38" s="837"/>
      <c r="AG38" s="837"/>
      <c r="AH38" s="837"/>
      <c r="AI38" s="837"/>
      <c r="AJ38" s="837"/>
      <c r="AK38" s="837"/>
      <c r="AL38" s="837"/>
      <c r="AM38" s="837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7"/>
      <c r="BC38" s="837"/>
      <c r="BD38" s="837"/>
      <c r="BE38" s="837"/>
      <c r="BF38" s="837"/>
      <c r="BG38" s="837"/>
      <c r="BH38" s="837"/>
      <c r="BI38" s="837"/>
      <c r="BJ38" s="837"/>
      <c r="BK38" s="837"/>
      <c r="BL38" s="837"/>
      <c r="BM38" s="837"/>
      <c r="BN38" s="837"/>
      <c r="BO38" s="837"/>
      <c r="BP38" s="837"/>
      <c r="BQ38" s="837"/>
      <c r="BR38" s="837"/>
      <c r="BS38" s="837"/>
      <c r="BT38" s="837"/>
      <c r="BU38" s="837"/>
      <c r="BV38" s="837"/>
      <c r="BW38" s="837"/>
      <c r="BX38" s="837"/>
      <c r="BY38" s="837"/>
      <c r="BZ38" s="837"/>
      <c r="CA38" s="837"/>
      <c r="CB38" s="837"/>
      <c r="CC38" s="837"/>
      <c r="CD38" s="837"/>
      <c r="CE38" s="837"/>
      <c r="CF38" s="837"/>
      <c r="CG38" s="837"/>
      <c r="CH38" s="837"/>
      <c r="CI38" s="837"/>
      <c r="CJ38" s="837"/>
      <c r="CK38" s="837"/>
      <c r="CL38" s="837"/>
      <c r="CM38" s="837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8"/>
      <c r="B39" s="839"/>
      <c r="C39" s="839"/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  <c r="O39" s="839"/>
      <c r="P39" s="839"/>
      <c r="Q39" s="839"/>
      <c r="R39" s="839"/>
      <c r="S39" s="839"/>
      <c r="T39" s="839"/>
      <c r="U39" s="839"/>
      <c r="V39" s="839"/>
      <c r="W39" s="839"/>
      <c r="X39" s="839"/>
      <c r="Y39" s="839"/>
      <c r="Z39" s="839"/>
      <c r="AA39" s="839"/>
      <c r="AB39" s="839"/>
      <c r="AC39" s="839"/>
      <c r="AD39" s="839"/>
      <c r="AE39" s="839"/>
      <c r="AF39" s="839"/>
      <c r="AG39" s="839"/>
      <c r="AH39" s="839"/>
      <c r="AI39" s="839"/>
      <c r="AJ39" s="839"/>
      <c r="AK39" s="839"/>
      <c r="AL39" s="839"/>
      <c r="AM39" s="839"/>
      <c r="AN39" s="839"/>
      <c r="AO39" s="839"/>
      <c r="AP39" s="839"/>
      <c r="AQ39" s="839"/>
      <c r="AR39" s="839"/>
      <c r="AS39" s="839"/>
      <c r="AT39" s="839"/>
      <c r="AU39" s="839"/>
      <c r="AV39" s="839"/>
      <c r="AW39" s="839"/>
      <c r="AX39" s="839"/>
      <c r="AY39" s="839"/>
      <c r="AZ39" s="839"/>
      <c r="BA39" s="839"/>
      <c r="BB39" s="839"/>
      <c r="BC39" s="839"/>
      <c r="BD39" s="839"/>
      <c r="BE39" s="839"/>
      <c r="BF39" s="839"/>
      <c r="BG39" s="839"/>
      <c r="BH39" s="839"/>
      <c r="BI39" s="839"/>
      <c r="BJ39" s="839"/>
      <c r="BK39" s="839"/>
      <c r="BL39" s="839"/>
      <c r="BM39" s="839"/>
      <c r="BN39" s="839"/>
      <c r="BO39" s="839"/>
      <c r="BP39" s="839"/>
      <c r="BQ39" s="839"/>
      <c r="BR39" s="839"/>
      <c r="BS39" s="839"/>
      <c r="BT39" s="839"/>
      <c r="BU39" s="839"/>
      <c r="BV39" s="839"/>
      <c r="BW39" s="839"/>
      <c r="BX39" s="839"/>
      <c r="BY39" s="839"/>
      <c r="BZ39" s="839"/>
      <c r="CA39" s="839"/>
      <c r="CB39" s="839"/>
      <c r="CC39" s="839"/>
      <c r="CD39" s="839"/>
      <c r="CE39" s="839"/>
      <c r="CF39" s="839"/>
      <c r="CG39" s="839"/>
      <c r="CH39" s="839"/>
      <c r="CI39" s="839"/>
      <c r="CJ39" s="839"/>
      <c r="CK39" s="839"/>
      <c r="CL39" s="839"/>
      <c r="CM39" s="839"/>
    </row>
    <row r="40" spans="1:108" s="254" customFormat="1" ht="15.75" customHeight="1" thickBot="1" x14ac:dyDescent="0.3">
      <c r="A40" s="840"/>
      <c r="B40" s="841"/>
      <c r="C40" s="841"/>
      <c r="D40" s="841"/>
      <c r="E40" s="841"/>
      <c r="F40" s="841"/>
      <c r="G40" s="841"/>
      <c r="H40" s="841"/>
      <c r="I40" s="841"/>
      <c r="J40" s="841"/>
      <c r="K40" s="841"/>
      <c r="L40" s="841"/>
      <c r="M40" s="841"/>
      <c r="N40" s="841"/>
      <c r="O40" s="841"/>
      <c r="P40" s="841"/>
      <c r="Q40" s="841"/>
      <c r="R40" s="841"/>
      <c r="S40" s="841"/>
      <c r="T40" s="841"/>
      <c r="U40" s="841"/>
      <c r="V40" s="841"/>
      <c r="W40" s="841"/>
      <c r="X40" s="841"/>
      <c r="Y40" s="841"/>
      <c r="Z40" s="841"/>
      <c r="AA40" s="841"/>
      <c r="AB40" s="841"/>
      <c r="AC40" s="841"/>
      <c r="AD40" s="841"/>
      <c r="AE40" s="841"/>
      <c r="AF40" s="841"/>
      <c r="AG40" s="841"/>
      <c r="AH40" s="841"/>
      <c r="AI40" s="841"/>
      <c r="AJ40" s="841"/>
      <c r="AK40" s="841"/>
      <c r="AL40" s="841"/>
      <c r="AM40" s="841"/>
      <c r="AN40" s="841"/>
      <c r="AO40" s="841"/>
      <c r="AP40" s="841"/>
      <c r="AQ40" s="841"/>
      <c r="AR40" s="841"/>
      <c r="AS40" s="841"/>
      <c r="AT40" s="841"/>
      <c r="AU40" s="841"/>
      <c r="AV40" s="841"/>
      <c r="AW40" s="841"/>
      <c r="AX40" s="841"/>
      <c r="AY40" s="841"/>
      <c r="AZ40" s="841"/>
      <c r="BA40" s="841"/>
      <c r="BB40" s="841"/>
      <c r="BC40" s="841"/>
      <c r="BD40" s="841"/>
      <c r="BE40" s="841"/>
      <c r="BF40" s="841"/>
      <c r="BG40" s="841"/>
      <c r="BH40" s="841"/>
      <c r="BI40" s="841"/>
      <c r="BJ40" s="841"/>
      <c r="BK40" s="841"/>
      <c r="BL40" s="841"/>
      <c r="BM40" s="841"/>
      <c r="BN40" s="841"/>
      <c r="BO40" s="841"/>
      <c r="BP40" s="841"/>
      <c r="BQ40" s="841"/>
      <c r="BR40" s="841"/>
      <c r="BS40" s="841"/>
      <c r="BT40" s="841"/>
      <c r="BU40" s="841"/>
      <c r="BV40" s="841"/>
      <c r="BW40" s="841"/>
      <c r="BX40" s="841"/>
      <c r="BY40" s="841"/>
      <c r="BZ40" s="841"/>
      <c r="CA40" s="841"/>
      <c r="CB40" s="841"/>
      <c r="CC40" s="841"/>
      <c r="CD40" s="841"/>
      <c r="CE40" s="841"/>
      <c r="CF40" s="841"/>
      <c r="CG40" s="841"/>
      <c r="CH40" s="841"/>
      <c r="CI40" s="841"/>
      <c r="CJ40" s="841"/>
      <c r="CK40" s="841"/>
      <c r="CL40" s="841"/>
      <c r="CM40" s="841"/>
    </row>
    <row r="41" spans="1:108" s="254" customFormat="1" ht="15.75" customHeight="1" thickBot="1" x14ac:dyDescent="0.3">
      <c r="A41" s="838"/>
      <c r="B41" s="839"/>
      <c r="C41" s="839"/>
      <c r="D41" s="839"/>
      <c r="E41" s="839"/>
      <c r="F41" s="839"/>
      <c r="G41" s="839"/>
      <c r="H41" s="839"/>
      <c r="I41" s="839"/>
      <c r="J41" s="839"/>
      <c r="K41" s="839"/>
      <c r="L41" s="839"/>
      <c r="M41" s="839"/>
      <c r="N41" s="839"/>
      <c r="O41" s="839"/>
      <c r="P41" s="839"/>
      <c r="Q41" s="839"/>
      <c r="R41" s="839"/>
      <c r="S41" s="839"/>
      <c r="T41" s="839"/>
      <c r="U41" s="839"/>
      <c r="V41" s="839"/>
      <c r="W41" s="839"/>
      <c r="X41" s="839"/>
      <c r="Y41" s="839"/>
      <c r="Z41" s="839"/>
      <c r="AA41" s="839"/>
      <c r="AB41" s="839"/>
      <c r="AC41" s="839"/>
      <c r="AD41" s="839"/>
      <c r="AE41" s="839"/>
      <c r="AF41" s="839"/>
      <c r="AG41" s="839"/>
      <c r="AH41" s="839"/>
      <c r="AI41" s="839"/>
      <c r="AJ41" s="839"/>
      <c r="AK41" s="839"/>
      <c r="AL41" s="839"/>
      <c r="AM41" s="839"/>
      <c r="AN41" s="839"/>
      <c r="AO41" s="839"/>
      <c r="AP41" s="839"/>
      <c r="AQ41" s="839"/>
      <c r="AR41" s="839"/>
      <c r="AS41" s="839"/>
      <c r="AT41" s="839"/>
      <c r="AU41" s="839"/>
      <c r="AV41" s="839"/>
      <c r="AW41" s="839"/>
      <c r="AX41" s="839"/>
      <c r="AY41" s="839"/>
      <c r="AZ41" s="839"/>
      <c r="BA41" s="839"/>
      <c r="BB41" s="839"/>
      <c r="BC41" s="839"/>
      <c r="BD41" s="839"/>
      <c r="BE41" s="839"/>
      <c r="BF41" s="839"/>
      <c r="BG41" s="839"/>
      <c r="BH41" s="839"/>
      <c r="BI41" s="839"/>
      <c r="BJ41" s="839"/>
      <c r="BK41" s="839"/>
      <c r="BL41" s="839"/>
      <c r="BM41" s="839"/>
      <c r="BN41" s="839"/>
      <c r="BO41" s="839"/>
      <c r="BP41" s="839"/>
      <c r="BQ41" s="839"/>
      <c r="BR41" s="839"/>
      <c r="BS41" s="839"/>
      <c r="BT41" s="839"/>
      <c r="BU41" s="839"/>
      <c r="BV41" s="839"/>
      <c r="BW41" s="839"/>
      <c r="BX41" s="839"/>
      <c r="BY41" s="839"/>
      <c r="BZ41" s="839"/>
      <c r="CA41" s="839"/>
      <c r="CB41" s="839"/>
      <c r="CC41" s="839"/>
      <c r="CD41" s="839"/>
      <c r="CE41" s="839"/>
      <c r="CF41" s="839"/>
      <c r="CG41" s="839"/>
      <c r="CH41" s="839"/>
      <c r="CI41" s="839"/>
      <c r="CJ41" s="839"/>
      <c r="CK41" s="839"/>
      <c r="CL41" s="839"/>
      <c r="CM41" s="839"/>
    </row>
    <row r="42" spans="1:108" s="254" customFormat="1" ht="15.75" customHeight="1" thickBot="1" x14ac:dyDescent="0.3">
      <c r="A42" s="840"/>
      <c r="B42" s="841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  <c r="O42" s="841"/>
      <c r="P42" s="841"/>
      <c r="Q42" s="841"/>
      <c r="R42" s="841"/>
      <c r="S42" s="841"/>
      <c r="T42" s="841"/>
      <c r="U42" s="841"/>
      <c r="V42" s="841"/>
      <c r="W42" s="841"/>
      <c r="X42" s="841"/>
      <c r="Y42" s="841"/>
      <c r="Z42" s="841"/>
      <c r="AA42" s="841"/>
      <c r="AB42" s="841"/>
      <c r="AC42" s="841"/>
      <c r="AD42" s="841"/>
      <c r="AE42" s="841"/>
      <c r="AF42" s="841"/>
      <c r="AG42" s="841"/>
      <c r="AH42" s="841"/>
      <c r="AI42" s="841"/>
      <c r="AJ42" s="841"/>
      <c r="AK42" s="841"/>
      <c r="AL42" s="841"/>
      <c r="AM42" s="841"/>
      <c r="AN42" s="841"/>
      <c r="AO42" s="841"/>
      <c r="AP42" s="841"/>
      <c r="AQ42" s="841"/>
      <c r="AR42" s="841"/>
      <c r="AS42" s="841"/>
      <c r="AT42" s="841"/>
      <c r="AU42" s="841"/>
      <c r="AV42" s="841"/>
      <c r="AW42" s="841"/>
      <c r="AX42" s="841"/>
      <c r="AY42" s="841"/>
      <c r="AZ42" s="841"/>
      <c r="BA42" s="841"/>
      <c r="BB42" s="841"/>
      <c r="BC42" s="841"/>
      <c r="BD42" s="841"/>
      <c r="BE42" s="841"/>
      <c r="BF42" s="841"/>
      <c r="BG42" s="841"/>
      <c r="BH42" s="841"/>
      <c r="BI42" s="841"/>
      <c r="BJ42" s="841"/>
      <c r="BK42" s="841"/>
      <c r="BL42" s="841"/>
      <c r="BM42" s="841"/>
      <c r="BN42" s="841"/>
      <c r="BO42" s="841"/>
      <c r="BP42" s="841"/>
      <c r="BQ42" s="841"/>
      <c r="BR42" s="841"/>
      <c r="BS42" s="841"/>
      <c r="BT42" s="841"/>
      <c r="BU42" s="841"/>
      <c r="BV42" s="841"/>
      <c r="BW42" s="841"/>
      <c r="BX42" s="841"/>
      <c r="BY42" s="841"/>
      <c r="BZ42" s="841"/>
      <c r="CA42" s="841"/>
      <c r="CB42" s="841"/>
      <c r="CC42" s="841"/>
      <c r="CD42" s="841"/>
      <c r="CE42" s="841"/>
      <c r="CF42" s="841"/>
      <c r="CG42" s="841"/>
      <c r="CH42" s="841"/>
      <c r="CI42" s="841"/>
      <c r="CJ42" s="841"/>
      <c r="CK42" s="841"/>
      <c r="CL42" s="841"/>
      <c r="CM42" s="841"/>
    </row>
    <row r="43" spans="1:108" s="254" customFormat="1" ht="15.75" customHeight="1" thickBot="1" x14ac:dyDescent="0.3">
      <c r="A43" s="838"/>
      <c r="B43" s="839"/>
      <c r="C43" s="839"/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  <c r="O43" s="839"/>
      <c r="P43" s="839"/>
      <c r="Q43" s="839"/>
      <c r="R43" s="839"/>
      <c r="S43" s="839"/>
      <c r="T43" s="839"/>
      <c r="U43" s="839"/>
      <c r="V43" s="839"/>
      <c r="W43" s="839"/>
      <c r="X43" s="839"/>
      <c r="Y43" s="839"/>
      <c r="Z43" s="839"/>
      <c r="AA43" s="839"/>
      <c r="AB43" s="839"/>
      <c r="AC43" s="839"/>
      <c r="AD43" s="839"/>
      <c r="AE43" s="839"/>
      <c r="AF43" s="839"/>
      <c r="AG43" s="839"/>
      <c r="AH43" s="839"/>
      <c r="AI43" s="839"/>
      <c r="AJ43" s="839"/>
      <c r="AK43" s="839"/>
      <c r="AL43" s="839"/>
      <c r="AM43" s="839"/>
      <c r="AN43" s="839"/>
      <c r="AO43" s="839"/>
      <c r="AP43" s="839"/>
      <c r="AQ43" s="839"/>
      <c r="AR43" s="839"/>
      <c r="AS43" s="839"/>
      <c r="AT43" s="839"/>
      <c r="AU43" s="839"/>
      <c r="AV43" s="839"/>
      <c r="AW43" s="839"/>
      <c r="AX43" s="839"/>
      <c r="AY43" s="839"/>
      <c r="AZ43" s="839"/>
      <c r="BA43" s="839"/>
      <c r="BB43" s="839"/>
      <c r="BC43" s="839"/>
      <c r="BD43" s="839"/>
      <c r="BE43" s="839"/>
      <c r="BF43" s="839"/>
      <c r="BG43" s="839"/>
      <c r="BH43" s="839"/>
      <c r="BI43" s="839"/>
      <c r="BJ43" s="839"/>
      <c r="BK43" s="839"/>
      <c r="BL43" s="839"/>
      <c r="BM43" s="839"/>
      <c r="BN43" s="839"/>
      <c r="BO43" s="839"/>
      <c r="BP43" s="839"/>
      <c r="BQ43" s="839"/>
      <c r="BR43" s="839"/>
      <c r="BS43" s="839"/>
      <c r="BT43" s="839"/>
      <c r="BU43" s="839"/>
      <c r="BV43" s="839"/>
      <c r="BW43" s="839"/>
      <c r="BX43" s="839"/>
      <c r="BY43" s="839"/>
      <c r="BZ43" s="839"/>
      <c r="CA43" s="839"/>
      <c r="CB43" s="839"/>
      <c r="CC43" s="839"/>
      <c r="CD43" s="839"/>
      <c r="CE43" s="839"/>
      <c r="CF43" s="839"/>
      <c r="CG43" s="839"/>
      <c r="CH43" s="839"/>
      <c r="CI43" s="839"/>
      <c r="CJ43" s="839"/>
      <c r="CK43" s="839"/>
      <c r="CL43" s="839"/>
      <c r="CM43" s="839"/>
    </row>
    <row r="44" spans="1:108" s="254" customFormat="1" ht="15.75" customHeight="1" thickBot="1" x14ac:dyDescent="0.3">
      <c r="A44" s="840"/>
      <c r="B44" s="841"/>
      <c r="C44" s="841"/>
      <c r="D44" s="841"/>
      <c r="E44" s="841"/>
      <c r="F44" s="841"/>
      <c r="G44" s="841"/>
      <c r="H44" s="841"/>
      <c r="I44" s="841"/>
      <c r="J44" s="841"/>
      <c r="K44" s="841"/>
      <c r="L44" s="841"/>
      <c r="M44" s="841"/>
      <c r="N44" s="841"/>
      <c r="O44" s="841"/>
      <c r="P44" s="841"/>
      <c r="Q44" s="841"/>
      <c r="R44" s="841"/>
      <c r="S44" s="841"/>
      <c r="T44" s="841"/>
      <c r="U44" s="841"/>
      <c r="V44" s="841"/>
      <c r="W44" s="841"/>
      <c r="X44" s="841"/>
      <c r="Y44" s="841"/>
      <c r="Z44" s="841"/>
      <c r="AA44" s="841"/>
      <c r="AB44" s="841"/>
      <c r="AC44" s="841"/>
      <c r="AD44" s="841"/>
      <c r="AE44" s="841"/>
      <c r="AF44" s="841"/>
      <c r="AG44" s="841"/>
      <c r="AH44" s="841"/>
      <c r="AI44" s="841"/>
      <c r="AJ44" s="841"/>
      <c r="AK44" s="841"/>
      <c r="AL44" s="841"/>
      <c r="AM44" s="841"/>
      <c r="AN44" s="841"/>
      <c r="AO44" s="841"/>
      <c r="AP44" s="841"/>
      <c r="AQ44" s="841"/>
      <c r="AR44" s="841"/>
      <c r="AS44" s="841"/>
      <c r="AT44" s="841"/>
      <c r="AU44" s="841"/>
      <c r="AV44" s="841"/>
      <c r="AW44" s="841"/>
      <c r="AX44" s="841"/>
      <c r="AY44" s="841"/>
      <c r="AZ44" s="841"/>
      <c r="BA44" s="841"/>
      <c r="BB44" s="841"/>
      <c r="BC44" s="841"/>
      <c r="BD44" s="841"/>
      <c r="BE44" s="841"/>
      <c r="BF44" s="841"/>
      <c r="BG44" s="841"/>
      <c r="BH44" s="841"/>
      <c r="BI44" s="841"/>
      <c r="BJ44" s="841"/>
      <c r="BK44" s="841"/>
      <c r="BL44" s="841"/>
      <c r="BM44" s="841"/>
      <c r="BN44" s="841"/>
      <c r="BO44" s="841"/>
      <c r="BP44" s="841"/>
      <c r="BQ44" s="841"/>
      <c r="BR44" s="841"/>
      <c r="BS44" s="841"/>
      <c r="BT44" s="841"/>
      <c r="BU44" s="841"/>
      <c r="BV44" s="841"/>
      <c r="BW44" s="841"/>
      <c r="BX44" s="841"/>
      <c r="BY44" s="841"/>
      <c r="BZ44" s="841"/>
      <c r="CA44" s="841"/>
      <c r="CB44" s="841"/>
      <c r="CC44" s="841"/>
      <c r="CD44" s="841"/>
      <c r="CE44" s="841"/>
      <c r="CF44" s="841"/>
      <c r="CG44" s="841"/>
      <c r="CH44" s="841"/>
      <c r="CI44" s="841"/>
      <c r="CJ44" s="841"/>
      <c r="CK44" s="841"/>
      <c r="CL44" s="841"/>
      <c r="CM44" s="841"/>
    </row>
    <row r="45" spans="1:108" s="254" customFormat="1" ht="15.75" customHeight="1" thickBot="1" x14ac:dyDescent="0.3">
      <c r="A45" s="838"/>
      <c r="B45" s="839"/>
      <c r="C45" s="839"/>
      <c r="D45" s="839"/>
      <c r="E45" s="839"/>
      <c r="F45" s="839"/>
      <c r="G45" s="839"/>
      <c r="H45" s="839"/>
      <c r="I45" s="839"/>
      <c r="J45" s="839"/>
      <c r="K45" s="839"/>
      <c r="L45" s="839"/>
      <c r="M45" s="839"/>
      <c r="N45" s="839"/>
      <c r="O45" s="839"/>
      <c r="P45" s="839"/>
      <c r="Q45" s="839"/>
      <c r="R45" s="839"/>
      <c r="S45" s="839"/>
      <c r="T45" s="839"/>
      <c r="U45" s="839"/>
      <c r="V45" s="839"/>
      <c r="W45" s="839"/>
      <c r="X45" s="839"/>
      <c r="Y45" s="839"/>
      <c r="Z45" s="839"/>
      <c r="AA45" s="839"/>
      <c r="AB45" s="839"/>
      <c r="AC45" s="839"/>
      <c r="AD45" s="839"/>
      <c r="AE45" s="839"/>
      <c r="AF45" s="839"/>
      <c r="AG45" s="839"/>
      <c r="AH45" s="839"/>
      <c r="AI45" s="839"/>
      <c r="AJ45" s="839"/>
      <c r="AK45" s="839"/>
      <c r="AL45" s="839"/>
      <c r="AM45" s="839"/>
      <c r="AN45" s="839"/>
      <c r="AO45" s="839"/>
      <c r="AP45" s="839"/>
      <c r="AQ45" s="839"/>
      <c r="AR45" s="839"/>
      <c r="AS45" s="839"/>
      <c r="AT45" s="839"/>
      <c r="AU45" s="839"/>
      <c r="AV45" s="839"/>
      <c r="AW45" s="839"/>
      <c r="AX45" s="839"/>
      <c r="AY45" s="839"/>
      <c r="AZ45" s="839"/>
      <c r="BA45" s="839"/>
      <c r="BB45" s="839"/>
      <c r="BC45" s="839"/>
      <c r="BD45" s="839"/>
      <c r="BE45" s="839"/>
      <c r="BF45" s="839"/>
      <c r="BG45" s="839"/>
      <c r="BH45" s="839"/>
      <c r="BI45" s="839"/>
      <c r="BJ45" s="839"/>
      <c r="BK45" s="839"/>
      <c r="BL45" s="839"/>
      <c r="BM45" s="839"/>
      <c r="BN45" s="839"/>
      <c r="BO45" s="839"/>
      <c r="BP45" s="839"/>
      <c r="BQ45" s="839"/>
      <c r="BR45" s="839"/>
      <c r="BS45" s="839"/>
      <c r="BT45" s="839"/>
      <c r="BU45" s="839"/>
      <c r="BV45" s="839"/>
      <c r="BW45" s="839"/>
      <c r="BX45" s="839"/>
      <c r="BY45" s="839"/>
      <c r="BZ45" s="839"/>
      <c r="CA45" s="839"/>
      <c r="CB45" s="839"/>
      <c r="CC45" s="839"/>
      <c r="CD45" s="839"/>
      <c r="CE45" s="839"/>
      <c r="CF45" s="839"/>
      <c r="CG45" s="839"/>
      <c r="CH45" s="839"/>
      <c r="CI45" s="839"/>
      <c r="CJ45" s="839"/>
      <c r="CK45" s="839"/>
      <c r="CL45" s="839"/>
      <c r="CM45" s="839"/>
    </row>
    <row r="46" spans="1:108" s="254" customFormat="1" ht="15.75" customHeight="1" thickBot="1" x14ac:dyDescent="0.3">
      <c r="A46" s="840"/>
      <c r="B46" s="841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  <c r="O46" s="841"/>
      <c r="P46" s="841"/>
      <c r="Q46" s="841"/>
      <c r="R46" s="841"/>
      <c r="S46" s="841"/>
      <c r="T46" s="841"/>
      <c r="U46" s="841"/>
      <c r="V46" s="841"/>
      <c r="W46" s="841"/>
      <c r="X46" s="841"/>
      <c r="Y46" s="841"/>
      <c r="Z46" s="841"/>
      <c r="AA46" s="841"/>
      <c r="AB46" s="841"/>
      <c r="AC46" s="841"/>
      <c r="AD46" s="841"/>
      <c r="AE46" s="841"/>
      <c r="AF46" s="841"/>
      <c r="AG46" s="841"/>
      <c r="AH46" s="841"/>
      <c r="AI46" s="841"/>
      <c r="AJ46" s="841"/>
      <c r="AK46" s="841"/>
      <c r="AL46" s="841"/>
      <c r="AM46" s="841"/>
      <c r="AN46" s="841"/>
      <c r="AO46" s="841"/>
      <c r="AP46" s="841"/>
      <c r="AQ46" s="841"/>
      <c r="AR46" s="841"/>
      <c r="AS46" s="841"/>
      <c r="AT46" s="841"/>
      <c r="AU46" s="841"/>
      <c r="AV46" s="841"/>
      <c r="AW46" s="841"/>
      <c r="AX46" s="841"/>
      <c r="AY46" s="841"/>
      <c r="AZ46" s="841"/>
      <c r="BA46" s="841"/>
      <c r="BB46" s="841"/>
      <c r="BC46" s="841"/>
      <c r="BD46" s="841"/>
      <c r="BE46" s="841"/>
      <c r="BF46" s="841"/>
      <c r="BG46" s="841"/>
      <c r="BH46" s="841"/>
      <c r="BI46" s="841"/>
      <c r="BJ46" s="841"/>
      <c r="BK46" s="841"/>
      <c r="BL46" s="841"/>
      <c r="BM46" s="841"/>
      <c r="BN46" s="841"/>
      <c r="BO46" s="841"/>
      <c r="BP46" s="841"/>
      <c r="BQ46" s="841"/>
      <c r="BR46" s="841"/>
      <c r="BS46" s="841"/>
      <c r="BT46" s="841"/>
      <c r="BU46" s="841"/>
      <c r="BV46" s="841"/>
      <c r="BW46" s="841"/>
      <c r="BX46" s="841"/>
      <c r="BY46" s="841"/>
      <c r="BZ46" s="841"/>
      <c r="CA46" s="841"/>
      <c r="CB46" s="841"/>
      <c r="CC46" s="841"/>
      <c r="CD46" s="841"/>
      <c r="CE46" s="841"/>
      <c r="CF46" s="841"/>
      <c r="CG46" s="841"/>
      <c r="CH46" s="841"/>
      <c r="CI46" s="841"/>
      <c r="CJ46" s="841"/>
      <c r="CK46" s="841"/>
      <c r="CL46" s="841"/>
      <c r="CM46" s="841"/>
    </row>
    <row r="47" spans="1:108" s="254" customFormat="1" ht="15.75" customHeight="1" thickBot="1" x14ac:dyDescent="0.3">
      <c r="A47" s="838"/>
      <c r="B47" s="839"/>
      <c r="C47" s="839"/>
      <c r="D47" s="839"/>
      <c r="E47" s="839"/>
      <c r="F47" s="839"/>
      <c r="G47" s="839"/>
      <c r="H47" s="839"/>
      <c r="I47" s="839"/>
      <c r="J47" s="839"/>
      <c r="K47" s="839"/>
      <c r="L47" s="839"/>
      <c r="M47" s="839"/>
      <c r="N47" s="839"/>
      <c r="O47" s="839"/>
      <c r="P47" s="839"/>
      <c r="Q47" s="839"/>
      <c r="R47" s="839"/>
      <c r="S47" s="839"/>
      <c r="T47" s="839"/>
      <c r="U47" s="839"/>
      <c r="V47" s="839"/>
      <c r="W47" s="839"/>
      <c r="X47" s="839"/>
      <c r="Y47" s="839"/>
      <c r="Z47" s="839"/>
      <c r="AA47" s="839"/>
      <c r="AB47" s="839"/>
      <c r="AC47" s="839"/>
      <c r="AD47" s="839"/>
      <c r="AE47" s="839"/>
      <c r="AF47" s="839"/>
      <c r="AG47" s="839"/>
      <c r="AH47" s="839"/>
      <c r="AI47" s="839"/>
      <c r="AJ47" s="839"/>
      <c r="AK47" s="839"/>
      <c r="AL47" s="839"/>
      <c r="AM47" s="839"/>
      <c r="AN47" s="839"/>
      <c r="AO47" s="839"/>
      <c r="AP47" s="839"/>
      <c r="AQ47" s="839"/>
      <c r="AR47" s="839"/>
      <c r="AS47" s="839"/>
      <c r="AT47" s="839"/>
      <c r="AU47" s="839"/>
      <c r="AV47" s="839"/>
      <c r="AW47" s="839"/>
      <c r="AX47" s="839"/>
      <c r="AY47" s="839"/>
      <c r="AZ47" s="839"/>
      <c r="BA47" s="839"/>
      <c r="BB47" s="839"/>
      <c r="BC47" s="839"/>
      <c r="BD47" s="839"/>
      <c r="BE47" s="839"/>
      <c r="BF47" s="839"/>
      <c r="BG47" s="839"/>
      <c r="BH47" s="839"/>
      <c r="BI47" s="839"/>
      <c r="BJ47" s="839"/>
      <c r="BK47" s="839"/>
      <c r="BL47" s="839"/>
      <c r="BM47" s="839"/>
      <c r="BN47" s="839"/>
      <c r="BO47" s="839"/>
      <c r="BP47" s="839"/>
      <c r="BQ47" s="839"/>
      <c r="BR47" s="839"/>
      <c r="BS47" s="839"/>
      <c r="BT47" s="839"/>
      <c r="BU47" s="839"/>
      <c r="BV47" s="839"/>
      <c r="BW47" s="839"/>
      <c r="BX47" s="839"/>
      <c r="BY47" s="839"/>
      <c r="BZ47" s="839"/>
      <c r="CA47" s="839"/>
      <c r="CB47" s="839"/>
      <c r="CC47" s="839"/>
      <c r="CD47" s="839"/>
      <c r="CE47" s="839"/>
      <c r="CF47" s="839"/>
      <c r="CG47" s="839"/>
      <c r="CH47" s="839"/>
      <c r="CI47" s="839"/>
      <c r="CJ47" s="839"/>
      <c r="CK47" s="839"/>
      <c r="CL47" s="839"/>
      <c r="CM47" s="839"/>
    </row>
    <row r="48" spans="1:108" s="254" customFormat="1" ht="15.75" customHeight="1" thickBot="1" x14ac:dyDescent="0.3">
      <c r="A48" s="840"/>
      <c r="B48" s="841"/>
      <c r="C48" s="841"/>
      <c r="D48" s="841"/>
      <c r="E48" s="841"/>
      <c r="F48" s="841"/>
      <c r="G48" s="841"/>
      <c r="H48" s="841"/>
      <c r="I48" s="841"/>
      <c r="J48" s="841"/>
      <c r="K48" s="841"/>
      <c r="L48" s="841"/>
      <c r="M48" s="841"/>
      <c r="N48" s="841"/>
      <c r="O48" s="841"/>
      <c r="P48" s="841"/>
      <c r="Q48" s="841"/>
      <c r="R48" s="841"/>
      <c r="S48" s="841"/>
      <c r="T48" s="841"/>
      <c r="U48" s="841"/>
      <c r="V48" s="841"/>
      <c r="W48" s="841"/>
      <c r="X48" s="841"/>
      <c r="Y48" s="841"/>
      <c r="Z48" s="841"/>
      <c r="AA48" s="841"/>
      <c r="AB48" s="841"/>
      <c r="AC48" s="841"/>
      <c r="AD48" s="841"/>
      <c r="AE48" s="841"/>
      <c r="AF48" s="841"/>
      <c r="AG48" s="841"/>
      <c r="AH48" s="841"/>
      <c r="AI48" s="841"/>
      <c r="AJ48" s="841"/>
      <c r="AK48" s="841"/>
      <c r="AL48" s="841"/>
      <c r="AM48" s="841"/>
      <c r="AN48" s="841"/>
      <c r="AO48" s="841"/>
      <c r="AP48" s="841"/>
      <c r="AQ48" s="841"/>
      <c r="AR48" s="841"/>
      <c r="AS48" s="841"/>
      <c r="AT48" s="841"/>
      <c r="AU48" s="841"/>
      <c r="AV48" s="841"/>
      <c r="AW48" s="841"/>
      <c r="AX48" s="841"/>
      <c r="AY48" s="841"/>
      <c r="AZ48" s="841"/>
      <c r="BA48" s="841"/>
      <c r="BB48" s="841"/>
      <c r="BC48" s="841"/>
      <c r="BD48" s="841"/>
      <c r="BE48" s="841"/>
      <c r="BF48" s="841"/>
      <c r="BG48" s="841"/>
      <c r="BH48" s="841"/>
      <c r="BI48" s="841"/>
      <c r="BJ48" s="841"/>
      <c r="BK48" s="841"/>
      <c r="BL48" s="841"/>
      <c r="BM48" s="841"/>
      <c r="BN48" s="841"/>
      <c r="BO48" s="841"/>
      <c r="BP48" s="841"/>
      <c r="BQ48" s="841"/>
      <c r="BR48" s="841"/>
      <c r="BS48" s="841"/>
      <c r="BT48" s="841"/>
      <c r="BU48" s="841"/>
      <c r="BV48" s="841"/>
      <c r="BW48" s="841"/>
      <c r="BX48" s="841"/>
      <c r="BY48" s="841"/>
      <c r="BZ48" s="841"/>
      <c r="CA48" s="841"/>
      <c r="CB48" s="841"/>
      <c r="CC48" s="841"/>
      <c r="CD48" s="841"/>
      <c r="CE48" s="841"/>
      <c r="CF48" s="841"/>
      <c r="CG48" s="841"/>
      <c r="CH48" s="841"/>
      <c r="CI48" s="841"/>
      <c r="CJ48" s="841"/>
      <c r="CK48" s="841"/>
      <c r="CL48" s="841"/>
      <c r="CM48" s="841"/>
    </row>
    <row r="49" spans="1:108" s="254" customFormat="1" ht="15.75" customHeight="1" thickBot="1" x14ac:dyDescent="0.3">
      <c r="A49" s="838"/>
      <c r="B49" s="839"/>
      <c r="C49" s="839"/>
      <c r="D49" s="839"/>
      <c r="E49" s="839"/>
      <c r="F49" s="839"/>
      <c r="G49" s="839"/>
      <c r="H49" s="839"/>
      <c r="I49" s="839"/>
      <c r="J49" s="839"/>
      <c r="K49" s="839"/>
      <c r="L49" s="839"/>
      <c r="M49" s="839"/>
      <c r="N49" s="839"/>
      <c r="O49" s="839"/>
      <c r="P49" s="839"/>
      <c r="Q49" s="839"/>
      <c r="R49" s="839"/>
      <c r="S49" s="839"/>
      <c r="T49" s="839"/>
      <c r="U49" s="839"/>
      <c r="V49" s="839"/>
      <c r="W49" s="839"/>
      <c r="X49" s="839"/>
      <c r="Y49" s="839"/>
      <c r="Z49" s="839"/>
      <c r="AA49" s="839"/>
      <c r="AB49" s="839"/>
      <c r="AC49" s="839"/>
      <c r="AD49" s="839"/>
      <c r="AE49" s="839"/>
      <c r="AF49" s="839"/>
      <c r="AG49" s="839"/>
      <c r="AH49" s="839"/>
      <c r="AI49" s="839"/>
      <c r="AJ49" s="839"/>
      <c r="AK49" s="839"/>
      <c r="AL49" s="839"/>
      <c r="AM49" s="839"/>
      <c r="AN49" s="839"/>
      <c r="AO49" s="839"/>
      <c r="AP49" s="839"/>
      <c r="AQ49" s="839"/>
      <c r="AR49" s="839"/>
      <c r="AS49" s="839"/>
      <c r="AT49" s="839"/>
      <c r="AU49" s="839"/>
      <c r="AV49" s="839"/>
      <c r="AW49" s="839"/>
      <c r="AX49" s="839"/>
      <c r="AY49" s="839"/>
      <c r="AZ49" s="839"/>
      <c r="BA49" s="839"/>
      <c r="BB49" s="839"/>
      <c r="BC49" s="839"/>
      <c r="BD49" s="839"/>
      <c r="BE49" s="839"/>
      <c r="BF49" s="839"/>
      <c r="BG49" s="839"/>
      <c r="BH49" s="839"/>
      <c r="BI49" s="839"/>
      <c r="BJ49" s="839"/>
      <c r="BK49" s="839"/>
      <c r="BL49" s="839"/>
      <c r="BM49" s="839"/>
      <c r="BN49" s="839"/>
      <c r="BO49" s="839"/>
      <c r="BP49" s="839"/>
      <c r="BQ49" s="839"/>
      <c r="BR49" s="839"/>
      <c r="BS49" s="839"/>
      <c r="BT49" s="839"/>
      <c r="BU49" s="839"/>
      <c r="BV49" s="839"/>
      <c r="BW49" s="839"/>
      <c r="BX49" s="839"/>
      <c r="BY49" s="839"/>
      <c r="BZ49" s="839"/>
      <c r="CA49" s="839"/>
      <c r="CB49" s="839"/>
      <c r="CC49" s="839"/>
      <c r="CD49" s="839"/>
      <c r="CE49" s="839"/>
      <c r="CF49" s="839"/>
      <c r="CG49" s="839"/>
      <c r="CH49" s="839"/>
      <c r="CI49" s="839"/>
      <c r="CJ49" s="839"/>
      <c r="CK49" s="839"/>
      <c r="CL49" s="839"/>
      <c r="CM49" s="839"/>
    </row>
    <row r="50" spans="1:108" s="254" customFormat="1" ht="15.75" customHeight="1" thickBot="1" x14ac:dyDescent="0.3">
      <c r="A50" s="840"/>
      <c r="B50" s="841"/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  <c r="O50" s="841"/>
      <c r="P50" s="841"/>
      <c r="Q50" s="841"/>
      <c r="R50" s="841"/>
      <c r="S50" s="841"/>
      <c r="T50" s="841"/>
      <c r="U50" s="841"/>
      <c r="V50" s="841"/>
      <c r="W50" s="841"/>
      <c r="X50" s="841"/>
      <c r="Y50" s="841"/>
      <c r="Z50" s="841"/>
      <c r="AA50" s="841"/>
      <c r="AB50" s="841"/>
      <c r="AC50" s="841"/>
      <c r="AD50" s="841"/>
      <c r="AE50" s="841"/>
      <c r="AF50" s="841"/>
      <c r="AG50" s="841"/>
      <c r="AH50" s="841"/>
      <c r="AI50" s="841"/>
      <c r="AJ50" s="841"/>
      <c r="AK50" s="841"/>
      <c r="AL50" s="841"/>
      <c r="AM50" s="841"/>
      <c r="AN50" s="841"/>
      <c r="AO50" s="841"/>
      <c r="AP50" s="841"/>
      <c r="AQ50" s="841"/>
      <c r="AR50" s="841"/>
      <c r="AS50" s="841"/>
      <c r="AT50" s="841"/>
      <c r="AU50" s="841"/>
      <c r="AV50" s="841"/>
      <c r="AW50" s="841"/>
      <c r="AX50" s="841"/>
      <c r="AY50" s="841"/>
      <c r="AZ50" s="841"/>
      <c r="BA50" s="841"/>
      <c r="BB50" s="841"/>
      <c r="BC50" s="841"/>
      <c r="BD50" s="841"/>
      <c r="BE50" s="841"/>
      <c r="BF50" s="841"/>
      <c r="BG50" s="841"/>
      <c r="BH50" s="841"/>
      <c r="BI50" s="841"/>
      <c r="BJ50" s="841"/>
      <c r="BK50" s="841"/>
      <c r="BL50" s="841"/>
      <c r="BM50" s="841"/>
      <c r="BN50" s="841"/>
      <c r="BO50" s="841"/>
      <c r="BP50" s="841"/>
      <c r="BQ50" s="841"/>
      <c r="BR50" s="841"/>
      <c r="BS50" s="841"/>
      <c r="BT50" s="841"/>
      <c r="BU50" s="841"/>
      <c r="BV50" s="841"/>
      <c r="BW50" s="841"/>
      <c r="BX50" s="841"/>
      <c r="BY50" s="841"/>
      <c r="BZ50" s="841"/>
      <c r="CA50" s="841"/>
      <c r="CB50" s="841"/>
      <c r="CC50" s="841"/>
      <c r="CD50" s="841"/>
      <c r="CE50" s="841"/>
      <c r="CF50" s="841"/>
      <c r="CG50" s="841"/>
      <c r="CH50" s="841"/>
      <c r="CI50" s="841"/>
      <c r="CJ50" s="841"/>
      <c r="CK50" s="841"/>
      <c r="CL50" s="841"/>
      <c r="CM50" s="841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44" priority="7" operator="equal">
      <formula>0</formula>
    </cfRule>
  </conditionalFormatting>
  <conditionalFormatting sqref="A5:CM5 A7:CM7 A9:T9 A11:CM11 A13:CM13 A15:CM15 A17:CM17 A19:CM19 A21:CM21 A23:CM23 A25:CM25 A27:CM27 A29:CM29 A31:CM31 A33:CM33 V9:CM9">
    <cfRule type="cellIs" dxfId="43" priority="10" operator="greaterThan">
      <formula>0</formula>
    </cfRule>
    <cfRule type="cellIs" dxfId="42" priority="11" operator="equal">
      <formula>0</formula>
    </cfRule>
  </conditionalFormatting>
  <conditionalFormatting sqref="A6:CM6 A8:CM8 A10:S10 A12:CM12 A14:CM14 A16:CM16 A18:CM18 A20:CM20 A22:CM22 A24:CM24 A26:CM26 A28:CM28 A30:CM30 A32:CM32 A34:CM34 V10:CM10">
    <cfRule type="cellIs" dxfId="41" priority="8" operator="greaterThan">
      <formula>0</formula>
    </cfRule>
    <cfRule type="cellIs" dxfId="40" priority="9" operator="equal">
      <formula>0</formula>
    </cfRule>
  </conditionalFormatting>
  <conditionalFormatting sqref="E36 K36 Q36 W36 AC36 AI36 AO36 AU36 BA36 BG36 BM36 BS36 BY36 CE36 CK36">
    <cfRule type="expression" dxfId="39" priority="36">
      <formula>AND(OR(E36&lt;7,E36&gt;20),E36&lt;&gt;0)</formula>
    </cfRule>
    <cfRule type="expression" dxfId="38" priority="37">
      <formula>OR(AND(E36&gt;=7,E36&lt;=20),E36=0)</formula>
    </cfRule>
  </conditionalFormatting>
  <conditionalFormatting sqref="F36 L36 R36 X36 AD36 AJ36 AP36 AV36 BB36 BH36 BN36 BT36 BZ36 CF36 CL36">
    <cfRule type="expression" dxfId="37" priority="34">
      <formula>AND(OR(F36&lt;45,F36&gt;85), F36&lt;&gt;0)</formula>
    </cfRule>
    <cfRule type="expression" dxfId="36" priority="35">
      <formula>OR(AND(F36&gt;=45,F36&lt;=85),F36=0)</formula>
    </cfRule>
  </conditionalFormatting>
  <conditionalFormatting sqref="CN35:CBV37 CN51:CBV1048576">
    <cfRule type="cellIs" dxfId="35" priority="49" operator="equal">
      <formula>0</formula>
    </cfRule>
    <cfRule type="cellIs" dxfId="34" priority="50" operator="greaterThan">
      <formula>0</formula>
    </cfRule>
  </conditionalFormatting>
  <conditionalFormatting sqref="T10">
    <cfRule type="cellIs" dxfId="33" priority="5" operator="greaterThan">
      <formula>0</formula>
    </cfRule>
    <cfRule type="cellIs" dxfId="32" priority="6" operator="equal">
      <formula>0</formula>
    </cfRule>
  </conditionalFormatting>
  <conditionalFormatting sqref="U9">
    <cfRule type="cellIs" dxfId="31" priority="3" operator="greaterThan">
      <formula>0</formula>
    </cfRule>
    <cfRule type="cellIs" dxfId="30" priority="4" operator="equal">
      <formula>0</formula>
    </cfRule>
  </conditionalFormatting>
  <conditionalFormatting sqref="U10">
    <cfRule type="cellIs" dxfId="29" priority="1" operator="greaterThan">
      <formula>0</formula>
    </cfRule>
    <cfRule type="cellIs" dxfId="28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topLeftCell="A12" workbookViewId="0">
      <selection activeCell="B6" sqref="B6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9" t="s">
        <v>1221</v>
      </c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1" t="s">
        <v>0</v>
      </c>
      <c r="B2" s="813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1" t="s">
        <v>1212</v>
      </c>
      <c r="B10" s="812"/>
      <c r="C10" s="812"/>
      <c r="D10" s="812"/>
      <c r="E10" s="812"/>
      <c r="F10" s="813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1" t="s">
        <v>1217</v>
      </c>
      <c r="B15" s="812"/>
      <c r="C15" s="812"/>
      <c r="D15" s="813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4"/>
      <c r="B23" s="707"/>
      <c r="C23" s="707"/>
      <c r="D23" s="707"/>
      <c r="E23" s="146"/>
      <c r="N23" s="706"/>
    </row>
    <row r="24" spans="1:18" ht="29.25" customHeight="1" x14ac:dyDescent="0.25">
      <c r="A24" s="844"/>
      <c r="B24" s="845"/>
      <c r="C24" s="845"/>
      <c r="D24" s="845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2"/>
      <c r="B31" s="843"/>
      <c r="C31" s="843"/>
      <c r="D31" s="843"/>
      <c r="E31" s="843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9" t="s">
        <v>466</v>
      </c>
      <c r="C1" s="819"/>
      <c r="D1" s="819"/>
      <c r="E1" s="819"/>
      <c r="F1" s="819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1" t="s">
        <v>398</v>
      </c>
      <c r="B2" s="812"/>
      <c r="C2" s="812"/>
      <c r="D2" s="812"/>
      <c r="E2" s="812"/>
      <c r="F2" s="813"/>
    </row>
    <row r="3" spans="1:95" ht="15.75" thickBot="1" x14ac:dyDescent="0.3">
      <c r="A3" s="428" t="s">
        <v>399</v>
      </c>
      <c r="B3" s="349"/>
      <c r="C3" s="852"/>
      <c r="D3" s="852"/>
      <c r="E3" s="852"/>
      <c r="F3" s="853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1" t="s">
        <v>407</v>
      </c>
      <c r="B15" s="812"/>
      <c r="C15" s="813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1" t="s">
        <v>423</v>
      </c>
      <c r="B35" s="812"/>
      <c r="C35" s="812"/>
      <c r="D35" s="812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04" t="s">
        <v>378</v>
      </c>
      <c r="D43" s="805"/>
    </row>
    <row r="44" spans="1:5" ht="15.75" thickBot="1" x14ac:dyDescent="0.3">
      <c r="A44" s="440" t="s">
        <v>379</v>
      </c>
      <c r="B44" s="395"/>
      <c r="C44" s="850"/>
      <c r="D44" s="851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6" t="s">
        <v>427</v>
      </c>
      <c r="B66" s="837"/>
      <c r="C66" s="837"/>
      <c r="D66" s="846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6" t="s">
        <v>442</v>
      </c>
      <c r="B86" s="837"/>
      <c r="C86" s="837"/>
      <c r="D86" s="837"/>
      <c r="E86" s="846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7" t="s">
        <v>455</v>
      </c>
      <c r="B96" s="848"/>
      <c r="C96" s="848"/>
      <c r="D96" s="848"/>
      <c r="E96" s="849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00" t="s">
        <v>469</v>
      </c>
      <c r="B105" s="801"/>
      <c r="C105" s="801"/>
      <c r="D105" s="424" t="s">
        <v>368</v>
      </c>
    </row>
    <row r="106" spans="1:5" ht="15.75" thickBot="1" x14ac:dyDescent="0.3">
      <c r="A106" s="802"/>
      <c r="B106" s="803"/>
      <c r="C106" s="803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9" t="s">
        <v>250</v>
      </c>
      <c r="C1" s="819"/>
      <c r="D1" s="819"/>
      <c r="E1" s="81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4" t="s">
        <v>1073</v>
      </c>
      <c r="E2" s="905"/>
      <c r="F2" s="905"/>
      <c r="G2" s="905"/>
      <c r="H2" s="906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4" t="s">
        <v>251</v>
      </c>
      <c r="B3" s="815"/>
      <c r="C3" s="258" t="s">
        <v>252</v>
      </c>
      <c r="D3" s="854" t="s">
        <v>253</v>
      </c>
      <c r="E3" s="855"/>
      <c r="F3" s="855"/>
      <c r="G3" s="855"/>
      <c r="H3" s="856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5" t="s">
        <v>1</v>
      </c>
      <c r="B4" s="817"/>
      <c r="C4" s="259" t="s">
        <v>924</v>
      </c>
      <c r="D4" s="854" t="s">
        <v>254</v>
      </c>
      <c r="E4" s="855"/>
      <c r="F4" s="855"/>
      <c r="G4" s="855"/>
      <c r="H4" s="856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1" t="s">
        <v>146</v>
      </c>
      <c r="B5" s="817"/>
      <c r="C5" s="260" t="s">
        <v>255</v>
      </c>
      <c r="D5" s="854" t="s">
        <v>1075</v>
      </c>
      <c r="E5" s="855"/>
      <c r="F5" s="855"/>
      <c r="G5" s="855"/>
      <c r="H5" s="856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5" t="s">
        <v>2</v>
      </c>
      <c r="B6" s="817"/>
      <c r="C6" s="259" t="s">
        <v>3</v>
      </c>
      <c r="D6" s="854" t="s">
        <v>256</v>
      </c>
      <c r="E6" s="855"/>
      <c r="F6" s="855"/>
      <c r="G6" s="855"/>
      <c r="H6" s="856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1" t="s">
        <v>4</v>
      </c>
      <c r="B7" s="817"/>
      <c r="C7" s="261" t="s">
        <v>111</v>
      </c>
      <c r="D7" s="854" t="s">
        <v>257</v>
      </c>
      <c r="E7" s="855"/>
      <c r="F7" s="855"/>
      <c r="G7" s="855"/>
      <c r="H7" s="856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5" t="s">
        <v>229</v>
      </c>
      <c r="B8" s="817"/>
      <c r="C8" s="262" t="s">
        <v>1078</v>
      </c>
      <c r="D8" s="901" t="s">
        <v>1079</v>
      </c>
      <c r="E8" s="902"/>
      <c r="F8" s="902"/>
      <c r="G8" s="902"/>
      <c r="H8" s="903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1" t="s">
        <v>228</v>
      </c>
      <c r="B9" s="817"/>
      <c r="C9" s="263" t="s">
        <v>1081</v>
      </c>
      <c r="D9" s="901" t="s">
        <v>1080</v>
      </c>
      <c r="E9" s="902"/>
      <c r="F9" s="902"/>
      <c r="G9" s="902"/>
      <c r="H9" s="903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5" t="s">
        <v>6</v>
      </c>
      <c r="B10" s="817"/>
      <c r="C10" s="264">
        <v>100</v>
      </c>
      <c r="D10" s="887" t="s">
        <v>258</v>
      </c>
      <c r="E10" s="888"/>
      <c r="F10" s="888"/>
      <c r="G10" s="888"/>
      <c r="H10" s="88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1" t="s">
        <v>7</v>
      </c>
      <c r="B11" s="817"/>
      <c r="C11" s="260">
        <v>50</v>
      </c>
      <c r="D11" s="887" t="s">
        <v>259</v>
      </c>
      <c r="E11" s="888"/>
      <c r="F11" s="888"/>
      <c r="G11" s="888"/>
      <c r="H11" s="88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17"/>
      <c r="C12" s="259">
        <v>50</v>
      </c>
      <c r="D12" s="887" t="s">
        <v>260</v>
      </c>
      <c r="E12" s="888"/>
      <c r="F12" s="888"/>
      <c r="G12" s="888"/>
      <c r="H12" s="88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1" t="s">
        <v>224</v>
      </c>
      <c r="B13" s="817"/>
      <c r="C13" s="260">
        <v>20</v>
      </c>
      <c r="D13" s="854" t="s">
        <v>261</v>
      </c>
      <c r="E13" s="855"/>
      <c r="F13" s="855"/>
      <c r="G13" s="855"/>
      <c r="H13" s="856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5" t="s">
        <v>9</v>
      </c>
      <c r="B14" s="817"/>
      <c r="C14" s="259">
        <v>1.5</v>
      </c>
      <c r="D14" s="854" t="s">
        <v>262</v>
      </c>
      <c r="E14" s="855"/>
      <c r="F14" s="855"/>
      <c r="G14" s="855"/>
      <c r="H14" s="856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6" t="s">
        <v>147</v>
      </c>
      <c r="B15" s="817"/>
      <c r="C15" s="265" t="s">
        <v>11</v>
      </c>
      <c r="D15" s="887" t="s">
        <v>263</v>
      </c>
      <c r="E15" s="888"/>
      <c r="F15" s="888"/>
      <c r="G15" s="888"/>
      <c r="H15" s="88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0" t="s">
        <v>148</v>
      </c>
      <c r="B16" s="817"/>
      <c r="C16" s="266" t="s">
        <v>13</v>
      </c>
      <c r="D16" s="887" t="s">
        <v>264</v>
      </c>
      <c r="E16" s="888"/>
      <c r="F16" s="888"/>
      <c r="G16" s="888"/>
      <c r="H16" s="88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1" t="s">
        <v>14</v>
      </c>
      <c r="B17" s="817"/>
      <c r="C17" s="265" t="s">
        <v>189</v>
      </c>
      <c r="D17" s="887" t="s">
        <v>265</v>
      </c>
      <c r="E17" s="888"/>
      <c r="F17" s="888"/>
      <c r="G17" s="888"/>
      <c r="H17" s="88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2" t="s">
        <v>155</v>
      </c>
      <c r="B19" s="893"/>
      <c r="C19" s="893"/>
      <c r="D19" s="893"/>
      <c r="E19" s="893"/>
      <c r="F19" s="893"/>
      <c r="G19" s="893"/>
      <c r="H19" s="894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5" t="s">
        <v>154</v>
      </c>
      <c r="B38" s="896"/>
      <c r="C38" s="896"/>
      <c r="D38" s="896"/>
      <c r="E38" s="897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8" t="s">
        <v>153</v>
      </c>
      <c r="B58" s="899"/>
      <c r="C58" s="899"/>
      <c r="D58" s="899"/>
      <c r="E58" s="899"/>
      <c r="F58" s="899"/>
      <c r="G58" s="899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3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4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4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4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4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4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4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4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4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4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4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4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4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4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4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4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8" t="s">
        <v>286</v>
      </c>
      <c r="B76" s="879"/>
      <c r="C76" s="879"/>
      <c r="D76" s="879"/>
      <c r="E76" s="879"/>
      <c r="F76" s="879"/>
      <c r="G76" s="880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1" t="s">
        <v>292</v>
      </c>
      <c r="G77" s="882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0" t="s">
        <v>152</v>
      </c>
      <c r="B79" s="826"/>
      <c r="C79" s="827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0"/>
      <c r="B90" s="826"/>
      <c r="C90" s="827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5"/>
      <c r="E92" s="876"/>
      <c r="F92" s="877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5"/>
      <c r="E93" s="876"/>
      <c r="F93" s="877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5"/>
      <c r="E94" s="876"/>
      <c r="F94" s="877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5"/>
      <c r="E95" s="876"/>
      <c r="F95" s="877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5"/>
      <c r="E96" s="876"/>
      <c r="F96" s="877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1" t="s">
        <v>150</v>
      </c>
      <c r="B98" s="812"/>
      <c r="C98" s="812"/>
      <c r="D98" s="812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0" t="s">
        <v>151</v>
      </c>
      <c r="B104" s="860"/>
      <c r="C104" s="860"/>
      <c r="D104" s="86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8" t="s">
        <v>386</v>
      </c>
      <c r="B114" s="809"/>
      <c r="C114" s="809"/>
      <c r="D114" s="80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869" t="s">
        <v>1174</v>
      </c>
      <c r="D116" s="870"/>
      <c r="E116" s="870"/>
      <c r="F116" s="87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872" t="s">
        <v>1085</v>
      </c>
      <c r="D117" s="873"/>
      <c r="E117" s="873"/>
      <c r="F117" s="87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04" t="s">
        <v>378</v>
      </c>
      <c r="D122" s="805"/>
      <c r="E122" s="869" t="s">
        <v>1086</v>
      </c>
      <c r="F122" s="870"/>
      <c r="G122" s="870"/>
      <c r="H122" s="87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867"/>
      <c r="D123" s="868"/>
      <c r="E123" s="869" t="s">
        <v>1173</v>
      </c>
      <c r="F123" s="870"/>
      <c r="G123" s="870"/>
      <c r="H123" s="87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872" t="s">
        <v>1088</v>
      </c>
      <c r="D127" s="873"/>
      <c r="E127" s="873"/>
      <c r="F127" s="87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4" t="s">
        <v>1090</v>
      </c>
      <c r="D135" s="855"/>
      <c r="E135" s="855"/>
      <c r="F135" s="855"/>
      <c r="G135" s="856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57" t="s">
        <v>1168</v>
      </c>
      <c r="D136" s="858"/>
      <c r="E136" s="858"/>
      <c r="F136" s="859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57" t="s">
        <v>1167</v>
      </c>
      <c r="D137" s="858"/>
      <c r="E137" s="858"/>
      <c r="F137" s="859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57" t="s">
        <v>1169</v>
      </c>
      <c r="D138" s="858"/>
      <c r="E138" s="858"/>
      <c r="F138" s="859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57" t="s">
        <v>1167</v>
      </c>
      <c r="D139" s="858"/>
      <c r="E139" s="858"/>
      <c r="F139" s="859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4" t="s">
        <v>1090</v>
      </c>
      <c r="D141" s="855"/>
      <c r="E141" s="855"/>
      <c r="F141" s="855"/>
      <c r="G141" s="856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57" t="s">
        <v>1170</v>
      </c>
      <c r="D142" s="858"/>
      <c r="E142" s="858"/>
      <c r="F142" s="859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57" t="s">
        <v>1167</v>
      </c>
      <c r="D143" s="858"/>
      <c r="E143" s="858"/>
      <c r="F143" s="859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4" t="s">
        <v>1090</v>
      </c>
      <c r="D144" s="855"/>
      <c r="E144" s="855"/>
      <c r="F144" s="855"/>
      <c r="G144" s="856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57" t="s">
        <v>1171</v>
      </c>
      <c r="D145" s="858"/>
      <c r="E145" s="858"/>
      <c r="F145" s="859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57" t="s">
        <v>1167</v>
      </c>
      <c r="D146" s="858"/>
      <c r="E146" s="858"/>
      <c r="F146" s="859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57" t="s">
        <v>1172</v>
      </c>
      <c r="D147" s="858"/>
      <c r="E147" s="858"/>
      <c r="F147" s="859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00" t="s">
        <v>397</v>
      </c>
      <c r="B153" s="801"/>
      <c r="C153" s="801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2"/>
      <c r="B154" s="803"/>
      <c r="C154" s="803"/>
      <c r="D154" s="571" t="s">
        <v>11</v>
      </c>
      <c r="E154" s="854" t="s">
        <v>1090</v>
      </c>
      <c r="F154" s="855"/>
      <c r="G154" s="855"/>
      <c r="H154" s="855"/>
      <c r="I154" s="856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00" t="s">
        <v>1233</v>
      </c>
      <c r="B155" s="801"/>
      <c r="C155" s="801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2"/>
      <c r="B156" s="803"/>
      <c r="C156" s="803"/>
      <c r="D156" s="571" t="s">
        <v>11</v>
      </c>
      <c r="E156" s="854" t="s">
        <v>1090</v>
      </c>
      <c r="F156" s="855"/>
      <c r="G156" s="855"/>
      <c r="H156" s="855"/>
      <c r="I156" s="856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1"/>
      <c r="I159" s="843"/>
      <c r="J159" s="843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2" t="s">
        <v>58</v>
      </c>
      <c r="B160" s="864" t="s">
        <v>307</v>
      </c>
      <c r="C160" s="865"/>
      <c r="D160" s="865"/>
      <c r="E160" s="865"/>
      <c r="F160" s="865"/>
      <c r="G160" s="86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3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1" t="s">
        <v>227</v>
      </c>
      <c r="B169" s="812"/>
      <c r="C169" s="812"/>
      <c r="D169" s="812"/>
      <c r="E169" s="812"/>
      <c r="F169" s="812"/>
      <c r="G169" s="812"/>
      <c r="H169" s="812"/>
      <c r="I169" s="812"/>
      <c r="J169" s="813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7" t="s">
        <v>312</v>
      </c>
      <c r="B176" s="918"/>
      <c r="C176" s="918"/>
      <c r="D176" s="918"/>
      <c r="E176" s="918"/>
      <c r="F176" s="918"/>
      <c r="G176" s="918"/>
      <c r="H176" s="918"/>
      <c r="I176" s="918"/>
      <c r="J176" s="91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7" t="s">
        <v>1236</v>
      </c>
      <c r="B177" s="918"/>
      <c r="C177" s="918"/>
      <c r="D177" s="918"/>
      <c r="E177" s="918"/>
      <c r="F177" s="918"/>
      <c r="G177" s="918"/>
      <c r="H177" s="918"/>
      <c r="I177" s="918"/>
      <c r="J177" s="91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7" t="s">
        <v>1237</v>
      </c>
      <c r="B178" s="918"/>
      <c r="C178" s="918"/>
      <c r="D178" s="918"/>
      <c r="E178" s="918"/>
      <c r="F178" s="918"/>
      <c r="G178" s="918"/>
      <c r="H178" s="918"/>
      <c r="I178" s="918"/>
      <c r="J178" s="91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20" t="s">
        <v>1238</v>
      </c>
      <c r="B179" s="921"/>
      <c r="C179" s="921"/>
      <c r="D179" s="921"/>
      <c r="E179" s="921"/>
      <c r="F179" s="921"/>
      <c r="G179" s="921"/>
      <c r="H179" s="921"/>
      <c r="I179" s="921"/>
      <c r="J179" s="92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3" t="s">
        <v>313</v>
      </c>
      <c r="B180" s="924"/>
      <c r="C180" s="924"/>
      <c r="D180" s="924"/>
      <c r="E180" s="924"/>
      <c r="F180" s="924"/>
      <c r="G180" s="924"/>
      <c r="H180" s="924"/>
      <c r="I180" s="924"/>
      <c r="J180" s="92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3" t="s">
        <v>314</v>
      </c>
      <c r="B181" s="924"/>
      <c r="C181" s="924"/>
      <c r="D181" s="924"/>
      <c r="E181" s="924"/>
      <c r="F181" s="924"/>
      <c r="G181" s="924"/>
      <c r="H181" s="924"/>
      <c r="I181" s="924"/>
      <c r="J181" s="92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1" t="s">
        <v>1235</v>
      </c>
      <c r="B183" s="912"/>
      <c r="C183" s="912"/>
      <c r="D183" s="912"/>
      <c r="E183" s="912"/>
      <c r="F183" s="91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0" t="s">
        <v>0</v>
      </c>
      <c r="B184" s="907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914" t="s">
        <v>1251</v>
      </c>
      <c r="D185" s="915"/>
      <c r="E185" s="916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908" t="s">
        <v>1252</v>
      </c>
      <c r="D186" s="909"/>
      <c r="E186" s="910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57" t="s">
        <v>1253</v>
      </c>
      <c r="D187" s="858"/>
      <c r="E187" s="859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57" t="s">
        <v>1254</v>
      </c>
      <c r="D188" s="858"/>
      <c r="E188" s="859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1" t="s">
        <v>1212</v>
      </c>
      <c r="B192" s="812"/>
      <c r="C192" s="812"/>
      <c r="D192" s="812"/>
      <c r="E192" s="812"/>
      <c r="F192" s="813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1" t="s">
        <v>1217</v>
      </c>
      <c r="B198" s="812"/>
      <c r="C198" s="812"/>
      <c r="D198" s="813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9" t="s">
        <v>466</v>
      </c>
      <c r="C1" s="819"/>
      <c r="D1" s="819"/>
      <c r="E1" s="819"/>
      <c r="F1" s="819"/>
      <c r="G1" s="828"/>
      <c r="H1" s="828"/>
      <c r="I1" s="828"/>
      <c r="J1" s="828"/>
      <c r="K1" s="828"/>
      <c r="L1" s="828"/>
      <c r="M1" s="828"/>
      <c r="N1" s="828"/>
      <c r="O1" s="828"/>
      <c r="P1" s="82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28" t="s">
        <v>1073</v>
      </c>
      <c r="D2" s="929"/>
      <c r="E2" s="929"/>
      <c r="F2" s="930"/>
    </row>
    <row r="3" spans="1:95" ht="15.75" thickBot="1" x14ac:dyDescent="0.3">
      <c r="A3" s="427" t="s">
        <v>399</v>
      </c>
      <c r="B3" s="603" t="s">
        <v>1141</v>
      </c>
      <c r="C3" s="869" t="s">
        <v>1074</v>
      </c>
      <c r="D3" s="870"/>
      <c r="E3" s="870"/>
      <c r="F3" s="871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869" t="s">
        <v>1076</v>
      </c>
      <c r="D6" s="870"/>
      <c r="E6" s="870"/>
      <c r="F6" s="871"/>
      <c r="G6" s="146"/>
    </row>
    <row r="7" spans="1:95" ht="15.75" thickBot="1" x14ac:dyDescent="0.3">
      <c r="A7" s="428" t="s">
        <v>401</v>
      </c>
      <c r="B7" s="605" t="s">
        <v>1143</v>
      </c>
      <c r="C7" s="869" t="s">
        <v>1077</v>
      </c>
      <c r="D7" s="870"/>
      <c r="E7" s="870"/>
      <c r="F7" s="871"/>
    </row>
    <row r="8" spans="1:95" ht="15.75" thickBot="1" x14ac:dyDescent="0.3">
      <c r="A8" s="388" t="s">
        <v>402</v>
      </c>
      <c r="B8" s="604" t="s">
        <v>1144</v>
      </c>
      <c r="C8" s="869" t="s">
        <v>1084</v>
      </c>
      <c r="D8" s="870"/>
      <c r="E8" s="870"/>
      <c r="F8" s="871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1" t="s">
        <v>407</v>
      </c>
      <c r="B14" s="812"/>
      <c r="C14" s="813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58" t="s">
        <v>1108</v>
      </c>
      <c r="E15" s="858"/>
      <c r="F15" s="859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58" t="s">
        <v>1109</v>
      </c>
      <c r="E23" s="858"/>
      <c r="F23" s="859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1" t="s">
        <v>423</v>
      </c>
      <c r="B34" s="812"/>
      <c r="C34" s="812"/>
      <c r="D34" s="812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869" t="s">
        <v>1111</v>
      </c>
      <c r="D36" s="870"/>
      <c r="E36" s="870"/>
      <c r="F36" s="871"/>
    </row>
    <row r="37" spans="1:8" ht="27.75" customHeight="1" thickBot="1" x14ac:dyDescent="0.3">
      <c r="A37" s="383" t="s">
        <v>370</v>
      </c>
      <c r="B37" s="384" t="s">
        <v>371</v>
      </c>
      <c r="C37" s="872" t="s">
        <v>1085</v>
      </c>
      <c r="D37" s="873"/>
      <c r="E37" s="873"/>
      <c r="F37" s="874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04" t="s">
        <v>378</v>
      </c>
      <c r="D42" s="805"/>
      <c r="E42" s="869" t="s">
        <v>1086</v>
      </c>
      <c r="F42" s="870"/>
      <c r="G42" s="870"/>
      <c r="H42" s="871"/>
    </row>
    <row r="43" spans="1:8" ht="15.75" thickBot="1" x14ac:dyDescent="0.3">
      <c r="A43" s="440" t="s">
        <v>379</v>
      </c>
      <c r="B43" s="582">
        <v>600000</v>
      </c>
      <c r="C43" s="926" t="s">
        <v>1140</v>
      </c>
      <c r="D43" s="927"/>
      <c r="E43" s="869" t="s">
        <v>1087</v>
      </c>
      <c r="F43" s="870"/>
      <c r="G43" s="870"/>
      <c r="H43" s="871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872" t="s">
        <v>1088</v>
      </c>
      <c r="D49" s="873"/>
      <c r="E49" s="873"/>
      <c r="F49" s="87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1"/>
      <c r="D56" s="931"/>
      <c r="E56" s="931"/>
      <c r="F56" s="931"/>
      <c r="G56" s="146"/>
    </row>
    <row r="57" spans="1:7" ht="28.5" customHeight="1" thickBot="1" x14ac:dyDescent="0.3">
      <c r="A57" s="442" t="s">
        <v>425</v>
      </c>
      <c r="B57" s="578">
        <v>280000</v>
      </c>
      <c r="C57" s="857" t="s">
        <v>1114</v>
      </c>
      <c r="D57" s="858"/>
      <c r="E57" s="858"/>
      <c r="F57" s="859"/>
      <c r="G57" s="146"/>
    </row>
    <row r="58" spans="1:7" ht="30" customHeight="1" thickBot="1" x14ac:dyDescent="0.3">
      <c r="A58" s="454" t="s">
        <v>426</v>
      </c>
      <c r="B58" s="579">
        <v>200</v>
      </c>
      <c r="C58" s="857" t="s">
        <v>1115</v>
      </c>
      <c r="D58" s="858"/>
      <c r="E58" s="858"/>
      <c r="F58" s="859"/>
      <c r="G58" s="146"/>
    </row>
    <row r="59" spans="1:7" ht="26.25" customHeight="1" thickBot="1" x14ac:dyDescent="0.3">
      <c r="A59" s="455" t="s">
        <v>390</v>
      </c>
      <c r="B59" s="456" t="s">
        <v>391</v>
      </c>
      <c r="C59" s="857" t="s">
        <v>1089</v>
      </c>
      <c r="D59" s="858"/>
      <c r="E59" s="858"/>
      <c r="F59" s="859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6" t="s">
        <v>427</v>
      </c>
      <c r="B65" s="837"/>
      <c r="C65" s="837"/>
      <c r="D65" s="846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57" t="s">
        <v>1116</v>
      </c>
      <c r="D66" s="858"/>
      <c r="E66" s="858"/>
      <c r="F66" s="859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57" t="s">
        <v>1091</v>
      </c>
      <c r="D70" s="858"/>
      <c r="E70" s="858"/>
      <c r="F70" s="859"/>
    </row>
    <row r="71" spans="1:8" s="146" customFormat="1" ht="21.75" customHeight="1" thickBot="1" x14ac:dyDescent="0.3">
      <c r="A71" s="462" t="s">
        <v>430</v>
      </c>
      <c r="B71" s="574" t="s">
        <v>11</v>
      </c>
      <c r="C71" s="908" t="s">
        <v>1090</v>
      </c>
      <c r="D71" s="909"/>
      <c r="E71" s="909"/>
      <c r="F71" s="910"/>
    </row>
    <row r="72" spans="1:8" s="146" customFormat="1" ht="26.25" thickBot="1" x14ac:dyDescent="0.3">
      <c r="A72" s="464" t="s">
        <v>431</v>
      </c>
      <c r="B72" s="575" t="s">
        <v>11</v>
      </c>
      <c r="C72" s="908" t="s">
        <v>1090</v>
      </c>
      <c r="D72" s="909"/>
      <c r="E72" s="909"/>
      <c r="F72" s="910"/>
    </row>
    <row r="73" spans="1:8" s="146" customFormat="1" ht="19.5" customHeight="1" thickBot="1" x14ac:dyDescent="0.3">
      <c r="A73" s="466" t="s">
        <v>1120</v>
      </c>
      <c r="B73" s="576">
        <v>368062</v>
      </c>
      <c r="C73" s="857" t="s">
        <v>1121</v>
      </c>
      <c r="D73" s="858"/>
      <c r="E73" s="858"/>
      <c r="F73" s="859"/>
    </row>
    <row r="74" spans="1:8" s="146" customFormat="1" ht="28.5" thickBot="1" x14ac:dyDescent="0.3">
      <c r="A74" s="467" t="s">
        <v>432</v>
      </c>
      <c r="B74" s="575">
        <v>7.45</v>
      </c>
      <c r="C74" s="857" t="s">
        <v>1122</v>
      </c>
      <c r="D74" s="858"/>
      <c r="E74" s="858"/>
      <c r="F74" s="859"/>
    </row>
    <row r="75" spans="1:8" s="146" customFormat="1" ht="28.5" thickBot="1" x14ac:dyDescent="0.3">
      <c r="A75" s="466" t="s">
        <v>433</v>
      </c>
      <c r="B75" s="574">
        <v>1.9</v>
      </c>
      <c r="C75" s="857" t="s">
        <v>1123</v>
      </c>
      <c r="D75" s="858"/>
      <c r="E75" s="858"/>
      <c r="F75" s="859"/>
    </row>
    <row r="76" spans="1:8" s="468" customFormat="1" ht="26.25" thickBot="1" x14ac:dyDescent="0.25">
      <c r="A76" s="464" t="s">
        <v>1124</v>
      </c>
      <c r="B76" s="577">
        <v>11725</v>
      </c>
      <c r="C76" s="857" t="s">
        <v>1125</v>
      </c>
      <c r="D76" s="858"/>
      <c r="E76" s="858"/>
      <c r="F76" s="859"/>
    </row>
    <row r="77" spans="1:8" s="468" customFormat="1" ht="26.25" thickBot="1" x14ac:dyDescent="0.25">
      <c r="A77" s="462" t="s">
        <v>1126</v>
      </c>
      <c r="B77" s="576">
        <v>29146</v>
      </c>
      <c r="C77" s="857" t="s">
        <v>1127</v>
      </c>
      <c r="D77" s="858"/>
      <c r="E77" s="858"/>
      <c r="F77" s="859"/>
    </row>
    <row r="78" spans="1:8" s="468" customFormat="1" ht="28.5" thickBot="1" x14ac:dyDescent="0.25">
      <c r="A78" s="464" t="s">
        <v>434</v>
      </c>
      <c r="B78" s="575">
        <v>0.10100000000000001</v>
      </c>
      <c r="C78" s="857" t="s">
        <v>1131</v>
      </c>
      <c r="D78" s="858"/>
      <c r="E78" s="858"/>
      <c r="F78" s="859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35" t="s">
        <v>439</v>
      </c>
      <c r="B80" s="561" t="s">
        <v>1057</v>
      </c>
      <c r="C80" s="561" t="s">
        <v>1062</v>
      </c>
      <c r="D80" s="561" t="s">
        <v>1066</v>
      </c>
      <c r="E80" s="857" t="s">
        <v>1092</v>
      </c>
      <c r="F80" s="858"/>
      <c r="G80" s="858"/>
      <c r="H80" s="859"/>
    </row>
    <row r="81" spans="1:9" s="468" customFormat="1" ht="64.5" thickBot="1" x14ac:dyDescent="0.25">
      <c r="A81" s="936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57" t="s">
        <v>1134</v>
      </c>
      <c r="F82" s="858"/>
      <c r="G82" s="858"/>
      <c r="H82" s="859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57" t="s">
        <v>1099</v>
      </c>
      <c r="F84" s="858"/>
      <c r="G84" s="858"/>
      <c r="H84" s="859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6" t="s">
        <v>442</v>
      </c>
      <c r="B86" s="837"/>
      <c r="C86" s="837"/>
      <c r="D86" s="837"/>
      <c r="E86" s="846"/>
    </row>
    <row r="87" spans="1:9" s="146" customFormat="1" ht="36.75" customHeight="1" thickBot="1" x14ac:dyDescent="0.3">
      <c r="A87" s="547" t="s">
        <v>443</v>
      </c>
      <c r="B87" s="492" t="s">
        <v>468</v>
      </c>
      <c r="C87" s="857" t="s">
        <v>1116</v>
      </c>
      <c r="D87" s="858"/>
      <c r="E87" s="858"/>
      <c r="F87" s="859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7" t="s">
        <v>447</v>
      </c>
      <c r="B92" s="569" t="s">
        <v>448</v>
      </c>
      <c r="C92" s="569" t="s">
        <v>1052</v>
      </c>
      <c r="D92" s="569" t="s">
        <v>1058</v>
      </c>
      <c r="E92" s="857" t="s">
        <v>1135</v>
      </c>
      <c r="F92" s="858"/>
      <c r="G92" s="858"/>
      <c r="H92" s="859"/>
    </row>
    <row r="93" spans="1:9" s="480" customFormat="1" ht="153.75" thickBot="1" x14ac:dyDescent="0.25">
      <c r="A93" s="938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7" t="s">
        <v>1103</v>
      </c>
      <c r="G95" s="858"/>
      <c r="H95" s="858"/>
      <c r="I95" s="859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57" t="s">
        <v>1130</v>
      </c>
      <c r="G96" s="858"/>
      <c r="H96" s="858"/>
      <c r="I96" s="859"/>
    </row>
    <row r="97" spans="1:8" ht="15.75" thickBot="1" x14ac:dyDescent="0.3">
      <c r="A97" s="932" t="s">
        <v>455</v>
      </c>
      <c r="B97" s="933"/>
      <c r="C97" s="933"/>
      <c r="D97" s="933"/>
      <c r="E97" s="934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57" t="s">
        <v>1132</v>
      </c>
      <c r="E98" s="858"/>
      <c r="F98" s="858"/>
      <c r="G98" s="859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57" t="s">
        <v>1133</v>
      </c>
      <c r="E99" s="858"/>
      <c r="F99" s="858"/>
      <c r="G99" s="859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57" t="s">
        <v>1136</v>
      </c>
      <c r="D104" s="858"/>
      <c r="E104" s="858"/>
      <c r="F104" s="859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00" t="s">
        <v>469</v>
      </c>
      <c r="B106" s="801"/>
      <c r="C106" s="801"/>
      <c r="D106" s="424" t="s">
        <v>368</v>
      </c>
    </row>
    <row r="107" spans="1:8" ht="15.75" thickBot="1" x14ac:dyDescent="0.3">
      <c r="A107" s="802"/>
      <c r="B107" s="803"/>
      <c r="C107" s="803"/>
      <c r="D107" s="571" t="s">
        <v>13</v>
      </c>
      <c r="E107" s="857" t="s">
        <v>1090</v>
      </c>
      <c r="F107" s="858"/>
      <c r="G107" s="858"/>
      <c r="H107" s="859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2026-01-23T20:40:08Z</dcterms:modified>
</cp:coreProperties>
</file>