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VsoXU0bMgBs+OSEPylZZvaRAMA8f8uHKhEyhyUaZRq+Hbk9gkEhPFo1djG+MXOn+s5QzPYNfAVr+T7j6l6jFXQ==" workbookSaltValue="qhxDQPMK4oFc5rrynm9iDA==" workbookSpinCount="100000" lockStructure="1"/>
  <bookViews>
    <workbookView xWindow="0" yWindow="0" windowWidth="19200" windowHeight="6930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externalReferences>
    <externalReference r:id="rId8"/>
  </externalReference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131" i="1" l="1"/>
  <c r="C10" i="1"/>
  <c r="C13" i="1"/>
  <c r="C9" i="1"/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66" i="8" l="1"/>
  <c r="C166" i="8"/>
  <c r="E166" i="8" s="1"/>
  <c r="C165" i="8"/>
  <c r="G164" i="8"/>
  <c r="F164" i="8"/>
  <c r="E164" i="8"/>
  <c r="D164" i="8"/>
  <c r="D163" i="8"/>
  <c r="C163" i="8" s="1"/>
  <c r="D162" i="8"/>
  <c r="C162" i="8" s="1"/>
  <c r="D111" i="8"/>
  <c r="D110" i="8"/>
  <c r="D109" i="8"/>
  <c r="D108" i="8"/>
  <c r="D106" i="8"/>
  <c r="I34" i="8"/>
  <c r="F166" i="8" l="1"/>
  <c r="G166" i="8"/>
  <c r="G163" i="8"/>
  <c r="F163" i="8"/>
  <c r="E163" i="8"/>
  <c r="E162" i="8"/>
  <c r="G162" i="8"/>
  <c r="F162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<sst xmlns="http://schemas.openxmlformats.org/spreadsheetml/2006/main" count="1971" uniqueCount="1260">
  <si>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</si>
  <si>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</si>
  <si>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</si>
  <si>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</si>
  <si>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</si>
  <si>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</si>
  <si>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</si>
  <si>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</si>
  <si>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</si>
  <si>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</si>
  <si>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</si>
  <si>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</si>
  <si>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</si>
  <si>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</si>
  <si>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</si>
  <si>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</si>
  <si>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</si>
  <si>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</si>
  <si>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</si>
  <si>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</si>
  <si>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</si>
  <si>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</si>
  <si>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</si>
  <si>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</si>
  <si>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</si>
  <si>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</si>
  <si>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</si>
  <si>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</si>
  <si>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</si>
  <si>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</si>
  <si>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</si>
  <si>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</si>
  <si>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</si>
  <si>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</si>
  <si>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</si>
  <si>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</si>
  <si>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</si>
  <si>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</si>
  <si>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</si>
  <si>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</si>
  <si>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</si>
  <si>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</si>
  <si>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</si>
  <si>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</si>
  <si>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</si>
  <si>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</si>
  <si>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</si>
  <si>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</si>
  <si>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</si>
  <si>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</si>
  <si>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</si>
  <si>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</si>
  <si>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</si>
  <si>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</si>
  <si>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</si>
  <si>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</si>
  <si>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</si>
  <si>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</si>
  <si>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</si>
  <si>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</si>
  <si>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</si>
  <si>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</si>
  <si>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</si>
  <si>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</si>
  <si>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</si>
  <si>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</si>
  <si>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</si>
  <si>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</si>
  <si>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</si>
  <si>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</si>
  <si>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</si>
  <si>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</si>
  <si>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</si>
  <si>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</si>
  <si>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</si>
  <si>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</si>
  <si>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</si>
  <si>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</si>
  <si>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</si>
  <si>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</si>
  <si>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</si>
  <si>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</si>
  <si>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</si>
  <si>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</si>
  <si>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</si>
  <si>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</si>
  <si>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</si>
  <si>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</si>
  <si>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</si>
  <si>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</si>
  <si>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</si>
  <si>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</si>
  <si>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</si>
  <si>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</si>
  <si>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</si>
  <si>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</si>
  <si>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</si>
  <si>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</si>
  <si>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</si>
  <si>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</si>
  <si>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</si>
  <si>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</si>
  <si>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</si>
  <si>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</si>
  <si>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</si>
  <si>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</si>
  <si>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</si>
  <si>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</si>
  <si>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</si>
  <si>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</si>
  <si>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</si>
  <si>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</si>
  <si>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</si>
  <si>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</si>
  <si>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</si>
  <si>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</si>
  <si>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</si>
  <si>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</si>
  <si>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</si>
  <si>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</si>
  <si>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</si>
  <si>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</si>
  <si>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</si>
  <si>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</si>
  <si>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</si>
  <si>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</si>
  <si>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</si>
  <si>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</si>
  <si>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</si>
  <si>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</si>
  <si>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</si>
  <si>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</si>
  <si>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</si>
  <si>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</si>
  <si>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</si>
  <si>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</si>
  <si>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</si>
  <si>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</si>
  <si>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</si>
  <si>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</si>
  <si>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</si>
  <si>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</si>
  <si>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</si>
  <si>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</si>
  <si>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</si>
  <si>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</si>
  <si>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</si>
  <si>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</si>
  <si>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</si>
  <si>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</si>
  <si>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</si>
  <si>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</si>
  <si>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</si>
  <si>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</si>
  <si>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</si>
  <si>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</si>
  <si>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</si>
  <si>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</si>
  <si>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</si>
  <si>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</si>
  <si>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</si>
  <si>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</si>
  <si>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</si>
  <si>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</si>
  <si>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</si>
  <si>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</si>
  <si>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</si>
  <si>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</si>
  <si>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</si>
  <si>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</si>
  <si>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</si>
  <si>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</si>
  <si>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</si>
  <si>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</si>
  <si>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</si>
  <si>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</si>
  <si>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</si>
  <si>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</si>
  <si>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</si>
  <si>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</si>
  <si>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</si>
  <si>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</si>
  <si>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</si>
  <si>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</si>
  <si>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</si>
  <si>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</si>
  <si>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</si>
  <si>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</si>
  <si>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</si>
  <si>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</si>
  <si>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</si>
  <si>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</si>
  <si>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</si>
  <si>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</si>
  <si>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</si>
  <si>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</si>
  <si>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</si>
  <si>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</si>
  <si>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</si>
  <si>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</si>
  <si>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</si>
  <si>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</si>
  <si>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</si>
  <si>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</si>
  <si>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</si>
  <si>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</si>
  <si>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</si>
  <si>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</si>
  <si>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</si>
  <si>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</si>
  <si>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</si>
  <si>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</si>
  <si>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</si>
  <si>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</si>
  <si>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</si>
  <si>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</si>
  <si>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</si>
  <si>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</si>
  <si>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</si>
  <si>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</si>
  <si>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</si>
  <si>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</si>
  <si>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</si>
  <si>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</si>
  <si>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</si>
  <si>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</si>
  <si>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</si>
  <si>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</si>
  <si>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</si>
  <si>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</si>
  <si>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</si>
  <si>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</si>
  <si>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</si>
  <si>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</si>
  <si>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</si>
  <si>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</si>
  <si>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</si>
  <si>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</si>
  <si>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</si>
  <si>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</si>
  <si>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</si>
  <si>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</si>
  <si>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</si>
  <si>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</si>
  <si>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</si>
  <si>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</si>
  <si>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</si>
  <si>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</si>
  <si>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</si>
  <si>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</si>
  <si>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</si>
  <si>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</si>
  <si>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</si>
  <si>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</si>
  <si>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</si>
  <si>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</si>
  <si>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</si>
  <si>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</si>
  <si>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</si>
  <si>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</si>
  <si>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</si>
  <si>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</si>
  <si>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</si>
  <si>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</si>
  <si>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</si>
  <si>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</si>
  <si>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</si>
  <si>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</si>
  <si>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</si>
  <si>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</si>
  <si>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</si>
  <si>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</si>
  <si>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</si>
  <si>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</si>
  <si>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</si>
  <si>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</si>
  <si>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</si>
  <si>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</si>
  <si>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</si>
  <si>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</si>
  <si>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</si>
  <si>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</si>
  <si>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</si>
  <si>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</si>
  <si>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</si>
  <si>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</si>
  <si>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</si>
  <si>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</si>
  <si>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</si>
  <si>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</si>
  <si>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</si>
  <si>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</si>
  <si>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</si>
  <si>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</si>
  <si>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</si>
  <si>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</si>
  <si>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</si>
  <si>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</si>
  <si>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</si>
  <si>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</si>
  <si>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</si>
  <si>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</si>
  <si>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</si>
  <si>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</si>
  <si>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</si>
  <si>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</si>
  <si>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</si>
  <si>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</si>
  <si>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</si>
  <si>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</si>
  <si>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</si>
  <si>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</si>
  <si>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</si>
  <si>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</si>
  <si>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</si>
  <si>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</si>
  <si>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</si>
  <si>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</si>
  <si>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</si>
  <si>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</si>
  <si>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</si>
  <si>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</si>
  <si>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</si>
  <si>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</si>
  <si>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</si>
  <si>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</si>
  <si>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</si>
  <si>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</si>
  <si>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</si>
  <si>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</si>
  <si>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</si>
  <si>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</si>
  <si>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</si>
  <si>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</si>
  <si>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</si>
  <si>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</si>
  <si>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</si>
  <si>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</si>
  <si>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</si>
  <si>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</si>
  <si>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</si>
  <si>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</si>
  <si>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</si>
  <si>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</si>
  <si>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</si>
  <si>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</si>
  <si>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</si>
  <si>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</si>
  <si>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</si>
  <si>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</si>
  <si>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</si>
  <si>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</si>
  <si>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</si>
  <si>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</si>
  <si>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</si>
  <si>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</si>
  <si>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</si>
  <si>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</si>
  <si>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</si>
  <si>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</si>
  <si>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</si>
  <si>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</si>
  <si>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</si>
  <si>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</si>
  <si>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</si>
  <si>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</si>
  <si>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</si>
  <si>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</si>
  <si>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</si>
  <si>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</si>
  <si>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</si>
  <si>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</si>
  <si>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</si>
  <si>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</si>
  <si>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</si>
  <si>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</si>
  <si>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</si>
  <si>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</si>
  <si>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</si>
  <si>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</si>
  <si>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</si>
  <si>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</si>
  <si>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</si>
  <si>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</si>
  <si>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</si>
  <si>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</si>
  <si>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</si>
  <si>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</si>
  <si>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</si>
  <si>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</si>
  <si>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</si>
  <si>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</si>
  <si>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</si>
  <si>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</si>
  <si>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</si>
  <si>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</si>
  <si>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</si>
  <si>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</si>
  <si>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</si>
  <si>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</si>
  <si>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</si>
  <si>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</si>
  <si>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</si>
  <si>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</si>
  <si>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</si>
  <si>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</si>
  <si>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</si>
  <si>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</si>
  <si>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</si>
  <si>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</si>
  <si>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</si>
  <si>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</si>
  <si>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</si>
  <si>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</si>
  <si>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</si>
  <si>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</si>
  <si>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</si>
  <si>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</si>
  <si>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</si>
  <si>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</si>
  <si>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</si>
  <si>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</si>
  <si>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</si>
  <si>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</si>
  <si>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</si>
  <si>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</si>
  <si>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</si>
  <si>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</si>
  <si>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</si>
  <si>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</si>
  <si>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</si>
  <si>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</si>
  <si>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</si>
  <si>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</si>
  <si>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</si>
  <si>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</si>
  <si>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</si>
  <si>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</si>
  <si>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</si>
  <si>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</si>
  <si>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</si>
  <si>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</si>
  <si>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</si>
  <si>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</si>
  <si>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</si>
  <si>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</si>
  <si>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</si>
  <si>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</si>
  <si>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</si>
  <si>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</si>
  <si>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</si>
  <si>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</si>
  <si>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</si>
  <si>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</si>
  <si>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</si>
  <si>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</si>
  <si>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</si>
  <si>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</si>
  <si>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</si>
  <si>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</si>
  <si>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</si>
  <si>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</si>
  <si>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</si>
  <si>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</si>
  <si>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</si>
  <si>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</si>
  <si>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</si>
  <si>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</si>
  <si>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</si>
  <si>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</si>
  <si>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</si>
  <si>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</si>
  <si>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</si>
  <si>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</si>
  <si>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</si>
  <si>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</si>
  <si>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</si>
  <si>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</si>
  <si>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</si>
  <si>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</si>
  <si>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</si>
  <si>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</si>
  <si>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</si>
  <si>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</si>
  <si>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</si>
  <si>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</si>
  <si>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</si>
  <si>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</si>
  <si>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</si>
  <si>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</si>
  <si>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</si>
  <si>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</si>
  <si>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</si>
  <si>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</si>
  <si>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</si>
  <si>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</si>
  <si>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</si>
  <si>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</si>
  <si>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</si>
  <si>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</si>
  <si>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</si>
  <si>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</si>
  <si>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</si>
  <si>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</si>
  <si>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</si>
  <si>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</si>
  <si>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</si>
  <si>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</si>
  <si>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</si>
  <si>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</si>
  <si>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</si>
  <si>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</si>
  <si>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</si>
  <si>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</si>
  <si>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</si>
  <si>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</si>
  <si>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</si>
  <si>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</si>
  <si>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</si>
  <si>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</si>
  <si>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</si>
  <si>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</si>
  <si>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</si>
  <si>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</si>
  <si>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</si>
  <si>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</si>
  <si>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</si>
  <si>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</si>
  <si>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</si>
  <si>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</si>
  <si>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</si>
  <si>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</si>
  <si>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</si>
  <si>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</si>
  <si>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</si>
  <si>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</si>
  <si>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</si>
  <si>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</si>
  <si>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</si>
  <si>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</si>
  <si>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</si>
  <si>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</si>
  <si>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</si>
  <si>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</si>
  <si>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</si>
  <si>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</si>
  <si>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</si>
  <si>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</si>
  <si>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</si>
  <si>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</si>
  <si>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</si>
  <si>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</si>
  <si>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</si>
  <si>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</si>
  <si>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</si>
  <si>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</si>
  <si>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</si>
  <si>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</si>
  <si>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</si>
  <si>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</si>
  <si>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</si>
  <si>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</si>
  <si>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</si>
  <si>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</si>
  <si>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</si>
  <si>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</si>
  <si>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</si>
  <si>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</si>
  <si>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</si>
  <si>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</si>
  <si>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</si>
  <si>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</si>
  <si>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</si>
  <si>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</si>
  <si>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</si>
  <si>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</si>
  <si>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</si>
  <si>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</si>
  <si>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</si>
  <si>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</si>
  <si>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</si>
  <si>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</si>
  <si>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</si>
  <si>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</si>
  <si>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</si>
  <si>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</si>
  <si>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</si>
  <si>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</si>
  <si>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</si>
  <si>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</si>
  <si>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</si>
  <si>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</si>
  <si>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</si>
  <si>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</si>
  <si>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</si>
  <si>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</si>
  <si>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</si>
  <si>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</si>
  <si>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</si>
  <si>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</si>
  <si>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</si>
  <si>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</si>
  <si>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</si>
  <si>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</si>
  <si>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</si>
  <si>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</si>
  <si>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</si>
  <si>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</si>
  <si>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</si>
  <si>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</si>
  <si>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</si>
  <si>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</si>
  <si>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</si>
  <si>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</si>
  <si>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</si>
  <si>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</si>
  <si>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</si>
  <si>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</si>
  <si>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</si>
  <si>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</si>
  <si>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</si>
  <si>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</si>
  <si>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</si>
  <si>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</si>
  <si>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</si>
  <si>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</si>
  <si>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</si>
  <si>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</si>
  <si>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</si>
  <si>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</si>
  <si>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</si>
  <si>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</si>
  <si>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</si>
  <si>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</si>
  <si>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</si>
  <si>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</si>
  <si>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</si>
  <si>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</si>
  <si>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</si>
  <si>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</si>
  <si>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</si>
  <si>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</si>
  <si>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</si>
  <si>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</si>
  <si>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</si>
  <si>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</si>
  <si>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</si>
  <si>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</si>
  <si>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</si>
  <si>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</si>
  <si>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</si>
  <si>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</si>
  <si>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</si>
  <si>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</si>
  <si>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</si>
  <si>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</si>
  <si>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</si>
  <si>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</si>
  <si>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</si>
  <si>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</si>
  <si>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</si>
  <si>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</si>
  <si>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</si>
  <si>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</si>
  <si>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</si>
  <si>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</si>
  <si>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</si>
  <si>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</si>
  <si>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</si>
  <si>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</si>
  <si>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</si>
  <si>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</si>
  <si>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</si>
  <si>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</si>
  <si>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</si>
  <si>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</si>
  <si>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</si>
  <si>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</si>
  <si>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</si>
  <si>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</si>
  <si>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</si>
  <si>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</si>
  <si>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</si>
  <si>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</si>
  <si>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</si>
  <si>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</si>
  <si>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</si>
  <si>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</si>
  <si>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</si>
  <si>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</si>
  <si>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</si>
  <si>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</si>
  <si>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</si>
  <si>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</si>
  <si>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</si>
  <si>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</si>
  <si>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</si>
  <si>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</si>
  <si>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</si>
  <si>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</si>
  <si>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</si>
  <si>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</si>
  <si>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</si>
  <si>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</si>
  <si>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</si>
  <si>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</si>
  <si>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</si>
  <si>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</si>
  <si>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</si>
  <si>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</si>
  <si>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</si>
  <si>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</si>
  <si>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</si>
  <si>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</si>
  <si>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</si>
  <si>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</si>
  <si>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</si>
  <si>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</si>
  <si>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</si>
  <si>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</si>
  <si>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</si>
  <si>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</si>
  <si>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</si>
  <si>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</si>
  <si>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</si>
  <si>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</si>
  <si>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</si>
  <si>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</si>
  <si>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</si>
  <si>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</si>
  <si>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</si>
  <si>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</si>
  <si>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</si>
  <si>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</si>
  <si>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</si>
  <si>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</si>
  <si>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</si>
  <si>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</si>
  <si>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</si>
  <si>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</si>
  <si>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</si>
  <si>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</si>
  <si>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</si>
  <si>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</si>
  <si>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</si>
  <si>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</si>
  <si>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</si>
  <si>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</si>
  <si>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</si>
  <si>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</si>
  <si>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</si>
  <si>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</si>
  <si>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</si>
  <si>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</si>
  <si>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</si>
  <si>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</si>
  <si>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</si>
  <si>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</si>
  <si>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</si>
  <si>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</si>
  <si>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</si>
  <si>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</si>
  <si>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</si>
  <si>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</si>
  <si>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</si>
  <si>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</si>
  <si>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</si>
  <si>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</si>
  <si>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</si>
  <si>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</si>
  <si>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</si>
  <si>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</si>
  <si>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</si>
  <si>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</si>
  <si>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</si>
  <si>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</si>
  <si>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</si>
  <si>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</si>
  <si>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</si>
  <si>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</si>
  <si>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</si>
  <si>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</si>
  <si>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</si>
  <si>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</si>
  <si>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</si>
  <si>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</si>
  <si>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</si>
  <si>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</si>
  <si>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</si>
  <si>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</si>
  <si>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</si>
  <si>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</si>
  <si>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</si>
  <si>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</si>
  <si>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</si>
  <si>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</si>
  <si>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</si>
  <si>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</si>
  <si>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</si>
  <si>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</si>
  <si>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</si>
  <si>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</si>
  <si>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</si>
  <si>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</si>
  <si>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</si>
  <si>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</si>
  <si>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</si>
  <si>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</si>
  <si>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</si>
  <si>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</si>
  <si>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</si>
  <si>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</si>
  <si>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</si>
  <si>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</si>
  <si>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</si>
  <si>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</si>
  <si>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</si>
  <si>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</si>
  <si>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</si>
  <si>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</si>
  <si>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</si>
  <si>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</si>
  <si>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</si>
  <si>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</si>
  <si>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</si>
  <si>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</si>
  <si>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</si>
  <si>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</si>
  <si>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</si>
  <si>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</si>
  <si>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</si>
  <si>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</si>
  <si>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</si>
  <si>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</si>
  <si>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</si>
  <si>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</si>
  <si>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</si>
  <si>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</si>
  <si>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</si>
  <si>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</si>
  <si>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</si>
  <si>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</si>
  <si>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</si>
  <si>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</si>
  <si>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</si>
  <si>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</si>
  <si>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</si>
  <si>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</si>
  <si>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</si>
  <si>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</si>
  <si>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</si>
  <si>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</si>
  <si>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</si>
  <si>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</si>
  <si>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</si>
  <si>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</si>
  <si>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</si>
  <si>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</si>
  <si>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</si>
  <si>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</si>
  <si>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</si>
  <si>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</si>
  <si>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</si>
  <si>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</si>
  <si>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</si>
  <si>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</si>
  <si>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</si>
  <si>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</si>
  <si>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</si>
  <si>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</si>
  <si>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</si>
  <si>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</si>
  <si>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</si>
  <si>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</si>
  <si>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</si>
  <si>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</si>
  <si>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</si>
  <si>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</si>
  <si>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</si>
  <si>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</si>
  <si>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</si>
  <si>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</si>
  <si>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</si>
  <si>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</si>
  <si>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</si>
  <si>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</si>
  <si>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</si>
  <si>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</si>
  <si>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</si>
  <si>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</si>
  <si>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</si>
  <si>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</si>
  <si>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</si>
  <si>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</si>
  <si>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</si>
  <si>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</si>
  <si>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</si>
  <si>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</si>
  <si>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</si>
  <si>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</si>
  <si>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</si>
  <si>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</si>
  <si>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</si>
  <si>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</si>
  <si>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</si>
  <si>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</si>
  <si>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</si>
  <si>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</si>
  <si>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</si>
  <si>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</si>
  <si>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</si>
  <si>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</si>
  <si>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</si>
  <si>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</si>
  <si>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</si>
  <si>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</si>
  <si>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</si>
  <si>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</si>
  <si>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</si>
  <si>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</si>
  <si>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</si>
  <si>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</si>
  <si>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</si>
  <si>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</si>
  <si>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</si>
  <si>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</si>
  <si>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</si>
  <si>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</si>
  <si>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</si>
  <si>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</si>
  <si>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</si>
  <si>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</si>
  <si>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</si>
  <si>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</si>
  <si>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</si>
  <si>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</si>
  <si>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</si>
  <si>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</si>
  <si>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</si>
  <si>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</si>
  <si>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</si>
  <si>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</si>
  <si>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</si>
  <si>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</si>
  <si>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</si>
  <si>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</si>
  <si>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</si>
  <si>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</si>
  <si>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</si>
  <si>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</si>
  <si>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</si>
  <si>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</si>
  <si>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</si>
  <si>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</si>
  <si>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</si>
  <si>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</si>
  <si>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</si>
  <si>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</si>
  <si>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</si>
  <si>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</si>
  <si>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</si>
  <si>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</si>
  <si>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</si>
  <si>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</si>
  <si>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</si>
  <si>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</si>
  <si>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</si>
  <si>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</si>
  <si>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</si>
  <si>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</si>
  <si>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</si>
  <si>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</si>
  <si>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</si>
  <si>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</si>
  <si>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</si>
  <si>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</si>
  <si>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</si>
  <si>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</si>
  <si>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</si>
  <si>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</si>
  <si>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</si>
  <si>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</si>
  <si>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</si>
  <si>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</si>
  <si>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</si>
  <si>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</si>
  <si>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</si>
  <si>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</si>
  <si>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</si>
  <si>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</si>
  <si>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</si>
  <si>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</si>
  <si>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</si>
  <si>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</si>
  <si>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</si>
  <si>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</si>
  <si>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</si>
  <si>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</si>
  <si>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</si>
  <si>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</si>
  <si>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</si>
  <si>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</si>
  <si>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</si>
  <si>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</si>
  <si>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</si>
  <si>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</si>
  <si>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</si>
  <si>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</si>
  <si>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</si>
  <si>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</si>
  <si>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</si>
  <si>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</si>
  <si>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</si>
  <si>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</si>
  <si>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</si>
  <si>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</si>
  <si>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</si>
  <si>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</si>
  <si>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</si>
  <si>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</si>
  <si>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</si>
  <si>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</si>
  <si>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</si>
  <si>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</si>
  <si>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</si>
  <si>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</si>
  <si>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</si>
  <si>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</si>
  <si>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</si>
  <si>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</si>
  <si>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</si>
  <si>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</si>
  <si>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</si>
  <si>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</si>
  <si>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</si>
  <si>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</si>
  <si>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</si>
  <si>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</si>
  <si>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</si>
  <si>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</si>
  <si>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</si>
  <si>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</si>
  <si>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</si>
  <si>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</si>
  <si>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</si>
  <si>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</si>
  <si>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</si>
  <si>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</si>
  <si>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</si>
  <si>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</si>
  <si>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</si>
  <si>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</si>
  <si>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</si>
  <si>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</si>
  <si>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</si>
  <si>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</si>
  <si>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</si>
  <si>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</si>
  <si>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</si>
  <si>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</si>
  <si>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</si>
  <si>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</si>
  <si>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</si>
  <si>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</si>
  <si>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</si>
  <si>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</si>
  <si>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</si>
  <si>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</si>
  <si>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</si>
  <si>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</si>
  <si>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</si>
  <si>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</si>
  <si>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</si>
  <si>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</si>
  <si>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</si>
  <si>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</si>
  <si>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</si>
  <si>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</si>
  <si>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</si>
  <si>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</si>
  <si>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</si>
  <si>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</si>
  <si>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</si>
  <si>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</si>
  <si>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</si>
  <si>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</si>
  <si>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</si>
  <si>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</si>
  <si>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</si>
  <si>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</si>
  <si>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</si>
  <si>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</si>
  <si>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</si>
  <si>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</si>
  <si>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</si>
  <si>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</si>
  <si>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</si>
  <si>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</si>
  <si>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</si>
  <si>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</si>
  <si>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</si>
  <si>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</si>
  <si>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</si>
  <si>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</si>
  <si>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</si>
  <si>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</si>
  <si>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</si>
  <si>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</si>
  <si>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</si>
  <si>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</si>
  <si>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</si>
  <si>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</si>
  <si>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</si>
  <si>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</si>
  <si>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</si>
  <si>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</si>
  <si>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</si>
  <si>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</si>
  <si>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</si>
  <si>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</si>
  <si>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</si>
  <si>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</si>
  <si>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</si>
  <si>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</si>
  <si>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</si>
  <si>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</si>
  <si>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</si>
  <si>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</si>
  <si>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</si>
  <si>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</si>
  <si>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</si>
  <si>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</si>
  <si>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</si>
  <si>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</si>
  <si>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</si>
  <si>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</si>
  <si>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</si>
  <si>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</si>
  <si>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</si>
  <si>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</si>
  <si>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</si>
  <si>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</si>
  <si>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</si>
  <si>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</si>
  <si>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</si>
  <si>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</si>
  <si>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</si>
  <si>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</si>
  <si>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</si>
  <si>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</si>
  <si>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</si>
  <si>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</si>
  <si>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</si>
  <si>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</si>
  <si>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</si>
  <si>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</si>
  <si>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</si>
  <si>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</si>
  <si>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</si>
  <si>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</si>
  <si>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</si>
  <si>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</si>
  <si>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</si>
  <si>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</si>
  <si>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</si>
  <si>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</si>
  <si>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</si>
  <si>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</si>
  <si>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</si>
  <si>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</si>
  <si>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</si>
  <si>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</si>
  <si>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</si>
  <si>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</si>
  <si>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</si>
  <si>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</si>
  <si>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</si>
  <si>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</si>
  <si>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</si>
  <si>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</si>
  <si>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</si>
  <si>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</si>
  <si>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</si>
  <si>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</si>
  <si>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</si>
  <si>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</si>
  <si>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</si>
  <si>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</si>
  <si>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</si>
  <si>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</si>
  <si>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</si>
  <si>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</si>
  <si>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</si>
  <si>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</si>
  <si>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</si>
  <si>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</si>
  <si>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</si>
  <si>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</si>
  <si>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</si>
  <si>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</si>
  <si>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</si>
  <si>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</si>
  <si>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</si>
  <si>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</si>
  <si>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</si>
  <si>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</si>
  <si>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</si>
  <si>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</si>
  <si>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</si>
  <si>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</si>
  <si>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</si>
  <si>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</si>
  <si>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</si>
  <si>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</si>
  <si>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</si>
  <si>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</si>
  <si>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</si>
  <si>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</si>
  <si>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</si>
  <si>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</si>
  <si>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</si>
  <si>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</si>
  <si>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</si>
  <si>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</si>
  <si>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</si>
  <si>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</si>
  <si>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</si>
  <si>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</si>
  <si>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</si>
  <si>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</si>
  <si>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</si>
  <si>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</si>
  <si>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</si>
  <si>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</si>
  <si>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</si>
  <si>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</si>
  <si>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</si>
  <si>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</si>
  <si>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</si>
  <si>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</si>
  <si>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</si>
  <si>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</si>
  <si>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</si>
  <si>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</si>
  <si>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</si>
  <si>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</si>
  <si>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</si>
  <si>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</si>
  <si>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</si>
  <si>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</si>
  <si>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</si>
  <si>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</si>
  <si>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</si>
  <si>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</si>
  <si>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</si>
  <si>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</si>
  <si>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</si>
  <si>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</si>
  <si>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Versão 1.5.2.</t>
  </si>
  <si>
    <t>CBC Terminação ILP 2022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</si>
</sst>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9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1" fontId="12" fillId="21" borderId="46" xfId="0" applyNumberFormat="1" applyFont="1" applyFill="1" applyBorder="1" applyAlignment="1" applyProtection="1">
      <alignment horizontal="center" vertical="center"/>
      <protection locked="0"/>
    </xf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11" fillId="6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 wrapText="1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wrapText="1"/>
    </xf>
    <xf numFmtId="0" fontId="11" fillId="5" borderId="11" xfId="0" applyFont="1" applyFill="1" applyBorder="1" applyAlignment="1">
      <alignment horizontal="left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6" borderId="11" xfId="0" applyFont="1" applyFill="1" applyBorder="1" applyAlignment="1">
      <alignment horizontal="left" vertical="top" wrapText="1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11" fillId="27" borderId="40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1"/>
  <sheetViews>
    <sheetView tabSelected="1" topLeftCell="A117" workbookViewId="0">
      <selection activeCell="D94" sqref="D94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19" t="s">
        <v>225</v>
      </c>
      <c r="C1" s="819"/>
      <c r="D1" s="819"/>
      <c r="E1" s="819"/>
      <c r="F1" s="819"/>
      <c r="G1" s="100"/>
      <c r="H1" s="100"/>
      <c r="I1" s="100"/>
      <c r="J1" s="100"/>
      <c r="K1" s="100"/>
      <c r="L1" s="100"/>
      <c r="M1" s="141" t="s">
        <v>1258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4" t="s">
        <v>204</v>
      </c>
      <c r="B3" s="815"/>
      <c r="C3" s="56" t="s">
        <v>1259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16" t="s">
        <v>1</v>
      </c>
      <c r="B4" s="817"/>
      <c r="C4" s="57" t="s">
        <v>739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18" t="s">
        <v>146</v>
      </c>
      <c r="B5" s="817"/>
      <c r="C5" s="58" t="s">
        <v>660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16" t="s">
        <v>2</v>
      </c>
      <c r="B6" s="817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7" thickBot="1" x14ac:dyDescent="0.3">
      <c r="A7" s="818" t="s">
        <v>4</v>
      </c>
      <c r="B7" s="817"/>
      <c r="C7" s="59" t="s">
        <v>106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16" t="s">
        <v>229</v>
      </c>
      <c r="B8" s="817"/>
      <c r="C8" s="126">
        <v>45082</v>
      </c>
      <c r="D8" s="129" t="str">
        <f>IF(C8="","",TEXT(C8,"DD/MM/AAAA"))</f>
        <v>05/06/2023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18" t="s">
        <v>228</v>
      </c>
      <c r="B9" s="817"/>
      <c r="C9" s="127">
        <f>C8+135</f>
        <v>45217</v>
      </c>
      <c r="D9" s="129" t="str">
        <f>IF(C9="","",TEXT(C9,"DD/MM/AAAA"))</f>
        <v>18/10/2023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16" t="s">
        <v>6</v>
      </c>
      <c r="B10" s="817"/>
      <c r="C10" s="60">
        <f>C13+C11+C12</f>
        <v>5.16</v>
      </c>
      <c r="D10" s="129">
        <f>IF(AND(C8=0, C9=0), "", C9-C8)</f>
        <v>135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18" t="s">
        <v>7</v>
      </c>
      <c r="B11" s="817"/>
      <c r="C11" s="58">
        <v>3.3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25" t="s">
        <v>8</v>
      </c>
      <c r="B12" s="817"/>
      <c r="C12" s="57">
        <v>1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thickBot="1" x14ac:dyDescent="0.3">
      <c r="A13" s="818" t="s">
        <v>224</v>
      </c>
      <c r="B13" s="817"/>
      <c r="C13" s="58">
        <f>(C12+C11)*0.2</f>
        <v>0.86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thickBot="1" x14ac:dyDescent="0.3">
      <c r="A14" s="816" t="s">
        <v>9</v>
      </c>
      <c r="B14" s="817"/>
      <c r="C14" s="57">
        <v>3.636363636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thickBot="1" x14ac:dyDescent="0.3">
      <c r="A15" s="823" t="s">
        <v>147</v>
      </c>
      <c r="B15" s="817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24" t="s">
        <v>148</v>
      </c>
      <c r="B16" s="817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18" t="s">
        <v>14</v>
      </c>
      <c r="B17" s="817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8" t="s">
        <v>155</v>
      </c>
      <c r="B19" s="809"/>
      <c r="C19" s="809"/>
      <c r="D19" s="809"/>
      <c r="E19" s="809"/>
      <c r="F19" s="809"/>
      <c r="G19" s="809"/>
      <c r="H19" s="810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>
        <v>12</v>
      </c>
      <c r="C28" s="64"/>
      <c r="D28" s="344">
        <v>485.79</v>
      </c>
      <c r="E28" s="350">
        <v>1.0475555560000001</v>
      </c>
      <c r="F28" s="63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4"/>
      <c r="C31" s="64"/>
      <c r="D31" s="344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8" t="s">
        <v>154</v>
      </c>
      <c r="B37" s="809"/>
      <c r="C37" s="809"/>
      <c r="D37" s="809"/>
      <c r="E37" s="809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 t="s">
        <v>105</v>
      </c>
      <c r="C46" s="71" t="s">
        <v>98</v>
      </c>
      <c r="D46" s="67" t="s">
        <v>187</v>
      </c>
      <c r="E46" s="72" t="s">
        <v>11</v>
      </c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8" t="s">
        <v>153</v>
      </c>
      <c r="B55" s="809"/>
      <c r="C55" s="809"/>
      <c r="D55" s="809"/>
      <c r="E55" s="809"/>
      <c r="F55" s="809"/>
      <c r="G55" s="809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65"/>
      <c r="E61" s="61"/>
      <c r="F61" s="65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 t="s">
        <v>49</v>
      </c>
      <c r="C64" s="346">
        <v>100</v>
      </c>
      <c r="D64" s="347" t="s">
        <v>49</v>
      </c>
      <c r="E64" s="346">
        <v>0</v>
      </c>
      <c r="F64" s="348" t="s">
        <v>49</v>
      </c>
      <c r="G64" s="346">
        <v>0</v>
      </c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20" t="s">
        <v>152</v>
      </c>
      <c r="B73" s="826"/>
      <c r="C73" s="827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50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799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>
        <v>12</v>
      </c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11" t="s">
        <v>150</v>
      </c>
      <c r="B91" s="812"/>
      <c r="C91" s="812"/>
      <c r="D91" s="813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1177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1175</v>
      </c>
      <c r="B93" s="797">
        <f>C11</f>
        <v>3.3</v>
      </c>
      <c r="C93" s="59" t="s">
        <v>1185</v>
      </c>
      <c r="D93" s="59" t="s">
        <v>1185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1176</v>
      </c>
      <c r="B94" s="798">
        <f>C12</f>
        <v>1</v>
      </c>
      <c r="C94" s="72" t="s">
        <v>1186</v>
      </c>
      <c r="D94" s="72" t="s">
        <v>1186</v>
      </c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20" t="s">
        <v>151</v>
      </c>
      <c r="B100" s="821"/>
      <c r="C100" s="821"/>
      <c r="D100" s="82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8" t="s">
        <v>386</v>
      </c>
      <c r="B109" s="809"/>
      <c r="C109" s="809"/>
      <c r="D109" s="809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369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1156</v>
      </c>
      <c r="B111" s="691">
        <v>1000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372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373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374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375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376</v>
      </c>
      <c r="B117" s="393" t="s">
        <v>377</v>
      </c>
      <c r="C117" s="804" t="s">
        <v>378</v>
      </c>
      <c r="D117" s="805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379</v>
      </c>
      <c r="B118" s="682"/>
      <c r="C118" s="806"/>
      <c r="D118" s="807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380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382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384</v>
      </c>
      <c r="B121" s="683">
        <v>1000</v>
      </c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385</v>
      </c>
      <c r="B122" s="402" t="s">
        <v>377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1162</v>
      </c>
      <c r="B129" s="633" t="s">
        <v>429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1160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1159</v>
      </c>
      <c r="B131" s="73">
        <f>3.625*B77*135</f>
        <v>5872.5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389</v>
      </c>
      <c r="B132" s="635">
        <v>150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1158</v>
      </c>
      <c r="B133" s="688">
        <v>0</v>
      </c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389</v>
      </c>
      <c r="B134" s="635">
        <v>0</v>
      </c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1161</v>
      </c>
      <c r="B135" s="384" t="s">
        <v>429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13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389</v>
      </c>
      <c r="B138" s="635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1165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1145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1146</v>
      </c>
      <c r="B142" s="456" t="s">
        <v>391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392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393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394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00" t="s">
        <v>397</v>
      </c>
      <c r="B148" s="801"/>
      <c r="C148" s="801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02"/>
      <c r="B149" s="803"/>
      <c r="C149" s="803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00" t="s">
        <v>1233</v>
      </c>
      <c r="B151" s="801"/>
      <c r="C151" s="801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02"/>
      <c r="B152" s="803"/>
      <c r="C152" s="803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VdhiFAgKWzuzC9e9qXHrr07ddPIoFkx0BqXRTPvFsTQRfjcO6Ehae5AYSBYjyhAQ/6ycrGfr3pHHpbiFLXCwtQ==" saltValue="9IqKvws+UJY9VtADi4pICg==" spinCount="100000" sheet="1" objects="1" scenarios="1"/>
  <mergeCells count="27"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  <mergeCell ref="A3:B3"/>
    <mergeCell ref="A4:B4"/>
    <mergeCell ref="A5:B5"/>
    <mergeCell ref="A6:B6"/>
    <mergeCell ref="A109:D109"/>
    <mergeCell ref="A151:C152"/>
    <mergeCell ref="A148:C149"/>
    <mergeCell ref="C117:D117"/>
    <mergeCell ref="C118:D118"/>
    <mergeCell ref="A19:H19"/>
    <mergeCell ref="A91:D91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30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">
      <formula1>AND(OR($B21&lt;&gt;"",$C21&lt;&gt;""),OR($B21&gt;0,$C21&gt;0),SUM($C57+$E57+$G57=100))</formula1>
    </dataValidation>
    <dataValidation type="custom" errorStyle="warning" showInputMessage="1" showErrorMessage="1" error="O número de animais produzidos ou comprados foi preenchido?_x000a__x000a_O valor total do dejeto manejado deve ser igual a 100%." sqref="E57:E71 G57:G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37"/>
  <sheetViews>
    <sheetView topLeftCell="A2" zoomScale="106" zoomScaleNormal="106" workbookViewId="0">
      <pane xSplit="1" topLeftCell="AO1" activePane="topRight" state="frozen"/>
      <selection activeCell="A17" sqref="A17"/>
      <selection pane="topRight" activeCell="AS5" sqref="AS5:AS8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28" t="s">
        <v>226</v>
      </c>
      <c r="C1" s="828"/>
      <c r="D1" s="828"/>
      <c r="E1" s="828"/>
      <c r="F1" s="828"/>
      <c r="G1" s="828"/>
      <c r="H1" s="828"/>
      <c r="I1" s="828"/>
      <c r="J1" s="828"/>
      <c r="K1" s="828"/>
      <c r="L1" s="828"/>
      <c r="M1" s="828"/>
      <c r="N1" s="828"/>
      <c r="O1" s="828"/>
      <c r="P1" s="828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29" t="s">
        <v>0</v>
      </c>
      <c r="B2" s="830"/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0"/>
      <c r="P2" s="830"/>
      <c r="Q2" s="830"/>
      <c r="R2" s="830"/>
      <c r="S2" s="830"/>
      <c r="T2" s="830"/>
      <c r="U2" s="830"/>
      <c r="V2" s="830"/>
      <c r="W2" s="830"/>
      <c r="X2" s="830"/>
      <c r="Y2" s="830"/>
      <c r="Z2" s="830"/>
      <c r="AA2" s="830"/>
      <c r="AB2" s="830"/>
      <c r="AC2" s="830"/>
      <c r="AD2" s="830"/>
      <c r="AE2" s="830"/>
      <c r="AF2" s="830"/>
      <c r="AG2" s="830"/>
      <c r="AH2" s="830"/>
      <c r="AI2" s="830"/>
      <c r="AJ2" s="830"/>
      <c r="AK2" s="830"/>
      <c r="AL2" s="830"/>
      <c r="AM2" s="830"/>
      <c r="AN2" s="830"/>
      <c r="AO2" s="830"/>
      <c r="AP2" s="830"/>
      <c r="AQ2" s="830"/>
      <c r="AR2" s="830"/>
      <c r="AS2" s="830"/>
      <c r="AT2" s="830"/>
      <c r="AU2" s="830"/>
      <c r="AV2" s="830"/>
      <c r="AW2" s="830"/>
      <c r="AX2" s="830"/>
      <c r="AY2" s="830"/>
      <c r="AZ2" s="830"/>
      <c r="BA2" s="830"/>
      <c r="BB2" s="830"/>
      <c r="BC2" s="830"/>
      <c r="BD2" s="830"/>
      <c r="BE2" s="830"/>
      <c r="BF2" s="830"/>
      <c r="BG2" s="830"/>
      <c r="BH2" s="830"/>
      <c r="BI2" s="830"/>
      <c r="BJ2" s="830"/>
      <c r="BK2" s="830"/>
      <c r="BL2" s="830"/>
      <c r="BM2" s="830"/>
      <c r="BN2" s="830"/>
      <c r="BO2" s="830"/>
      <c r="BP2" s="830"/>
      <c r="BQ2" s="830"/>
      <c r="BR2" s="830"/>
      <c r="BS2" s="830"/>
      <c r="BT2" s="830"/>
      <c r="BU2" s="830"/>
      <c r="BV2" s="830"/>
      <c r="BW2" s="830"/>
      <c r="BX2" s="830"/>
      <c r="BY2" s="830"/>
      <c r="BZ2" s="830"/>
      <c r="CA2" s="830"/>
      <c r="CB2" s="830"/>
      <c r="CC2" s="830"/>
      <c r="CD2" s="830"/>
      <c r="CE2" s="830"/>
      <c r="CF2" s="830"/>
      <c r="CG2" s="830"/>
      <c r="CH2" s="830"/>
      <c r="CI2" s="830"/>
      <c r="CJ2" s="830"/>
      <c r="CK2" s="830"/>
      <c r="CL2" s="830"/>
      <c r="CM2" s="830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31" t="s">
        <v>58</v>
      </c>
      <c r="B3" s="833" t="s">
        <v>22</v>
      </c>
      <c r="C3" s="834"/>
      <c r="D3" s="834"/>
      <c r="E3" s="834"/>
      <c r="F3" s="834"/>
      <c r="G3" s="835"/>
      <c r="H3" s="833" t="s">
        <v>23</v>
      </c>
      <c r="I3" s="834"/>
      <c r="J3" s="834"/>
      <c r="K3" s="834"/>
      <c r="L3" s="834"/>
      <c r="M3" s="835"/>
      <c r="N3" s="833" t="s">
        <v>24</v>
      </c>
      <c r="O3" s="834"/>
      <c r="P3" s="834"/>
      <c r="Q3" s="834"/>
      <c r="R3" s="834"/>
      <c r="S3" s="835"/>
      <c r="T3" s="833" t="s">
        <v>25</v>
      </c>
      <c r="U3" s="834"/>
      <c r="V3" s="834"/>
      <c r="W3" s="834"/>
      <c r="X3" s="834"/>
      <c r="Y3" s="835"/>
      <c r="Z3" s="833" t="s">
        <v>26</v>
      </c>
      <c r="AA3" s="834"/>
      <c r="AB3" s="834"/>
      <c r="AC3" s="834"/>
      <c r="AD3" s="834"/>
      <c r="AE3" s="835"/>
      <c r="AF3" s="833" t="s">
        <v>59</v>
      </c>
      <c r="AG3" s="834"/>
      <c r="AH3" s="834"/>
      <c r="AI3" s="834"/>
      <c r="AJ3" s="834"/>
      <c r="AK3" s="835"/>
      <c r="AL3" s="833" t="s">
        <v>28</v>
      </c>
      <c r="AM3" s="834"/>
      <c r="AN3" s="834"/>
      <c r="AO3" s="834"/>
      <c r="AP3" s="834"/>
      <c r="AQ3" s="835"/>
      <c r="AR3" s="833" t="s">
        <v>29</v>
      </c>
      <c r="AS3" s="834"/>
      <c r="AT3" s="834"/>
      <c r="AU3" s="834"/>
      <c r="AV3" s="834"/>
      <c r="AW3" s="835"/>
      <c r="AX3" s="833" t="s">
        <v>30</v>
      </c>
      <c r="AY3" s="834"/>
      <c r="AZ3" s="834"/>
      <c r="BA3" s="834"/>
      <c r="BB3" s="834"/>
      <c r="BC3" s="835"/>
      <c r="BD3" s="833" t="s">
        <v>31</v>
      </c>
      <c r="BE3" s="834"/>
      <c r="BF3" s="834"/>
      <c r="BG3" s="834"/>
      <c r="BH3" s="834"/>
      <c r="BI3" s="835"/>
      <c r="BJ3" s="833" t="s">
        <v>32</v>
      </c>
      <c r="BK3" s="834"/>
      <c r="BL3" s="834"/>
      <c r="BM3" s="834"/>
      <c r="BN3" s="834"/>
      <c r="BO3" s="835"/>
      <c r="BP3" s="833" t="s">
        <v>60</v>
      </c>
      <c r="BQ3" s="834"/>
      <c r="BR3" s="834"/>
      <c r="BS3" s="834"/>
      <c r="BT3" s="834"/>
      <c r="BU3" s="835"/>
      <c r="BV3" s="833" t="s">
        <v>61</v>
      </c>
      <c r="BW3" s="834"/>
      <c r="BX3" s="834"/>
      <c r="BY3" s="834"/>
      <c r="BZ3" s="834"/>
      <c r="CA3" s="835"/>
      <c r="CB3" s="833" t="s">
        <v>35</v>
      </c>
      <c r="CC3" s="834"/>
      <c r="CD3" s="834"/>
      <c r="CE3" s="834"/>
      <c r="CF3" s="834"/>
      <c r="CG3" s="835"/>
      <c r="CH3" s="833" t="s">
        <v>36</v>
      </c>
      <c r="CI3" s="834"/>
      <c r="CJ3" s="834"/>
      <c r="CK3" s="834"/>
      <c r="CL3" s="834"/>
      <c r="CM3" s="834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32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1257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1257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1257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1257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1257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1257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1257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1257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1257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1257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1257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1257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1257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1257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1257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326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>
        <v>3.3879999999999999</v>
      </c>
      <c r="AS5" s="787">
        <f>(AR5*(AT5/100))</f>
        <v>3.0223218666666667</v>
      </c>
      <c r="AT5" s="788">
        <f>IF(AR5&gt;0,VLOOKUP(A5,'Lista Suspensa'!$A$1:$F$92,3,),0)</f>
        <v>89.206666666666663</v>
      </c>
      <c r="AU5" s="788">
        <f>IF(OR(AR5&gt;0,AS5&gt;0),VLOOKUP(A5,'Lista Suspensa'!$A$1:$F$90,4,),0)</f>
        <v>8.6433333333333326</v>
      </c>
      <c r="AV5" s="788">
        <f>IF(OR(AR5&gt;0,AS5&gt;0),VLOOKUP(A5,'Lista Suspensa'!$A$1:$F$90,5,),0)</f>
        <v>88.207499999999996</v>
      </c>
      <c r="AW5" s="793">
        <f>IF(OR(AR5&gt;0,AS5&gt;0),VLOOKUP(A5,'Lista Suspensa'!$A$1:$F$90,6,),0)</f>
        <v>1.3873200000000001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322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>
        <v>0.45800000000000002</v>
      </c>
      <c r="AS6" s="790">
        <f t="shared" ref="AS6:AS34" si="7">(AR6*(AT6/100))</f>
        <v>0.40631470000000003</v>
      </c>
      <c r="AT6" s="791">
        <f>IF(AR6&gt;0,VLOOKUP(A6,'Lista Suspensa'!$A$1:$F$92,3,),0)</f>
        <v>88.715000000000003</v>
      </c>
      <c r="AU6" s="791">
        <f>IF(OR(AR6&gt;0,AS6&gt;0),VLOOKUP(A6,'Lista Suspensa'!$A$1:$F$90,4,),0)</f>
        <v>48.57</v>
      </c>
      <c r="AV6" s="791">
        <f>IF(OR(AR6&gt;0,AS6&gt;0),VLOOKUP(A6,'Lista Suspensa'!$A$1:$F$90,5,),0)</f>
        <v>89.53</v>
      </c>
      <c r="AW6" s="795">
        <f>IF(OR(AR6&gt;0,AS6&gt;0),VLOOKUP(A6,'Lista Suspensa'!$A$1:$F$90,6,),0)</f>
        <v>1.4099900000000001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334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>
        <v>8.2000000000000003E-2</v>
      </c>
      <c r="AS7" s="787">
        <f t="shared" si="7"/>
        <v>8.1180000000000002E-2</v>
      </c>
      <c r="AT7" s="788">
        <f>IF(AR7&gt;0,VLOOKUP(A7,'Lista Suspensa'!$A$1:$F$92,3,),0)</f>
        <v>99</v>
      </c>
      <c r="AU7" s="788">
        <f>IF(OR(AR7&gt;0,AS7&gt;0),VLOOKUP(A7,'Lista Suspensa'!$A$1:$F$90,4,),0)</f>
        <v>0</v>
      </c>
      <c r="AV7" s="788">
        <f>IF(OR(AR7&gt;0,AS7&gt;0),VLOOKUP(A7,'Lista Suspensa'!$A$1:$F$90,5,),0)</f>
        <v>100</v>
      </c>
      <c r="AW7" s="793">
        <f>IF(OR(AR7&gt;0,AS7&gt;0),VLOOKUP(A7,'Lista Suspensa'!$A$1:$F$90,6,),0)</f>
        <v>0.64598999999999995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 t="s">
        <v>136</v>
      </c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>
        <v>0.11700000000000001</v>
      </c>
      <c r="AS8" s="790">
        <f t="shared" si="7"/>
        <v>0.11517479999999999</v>
      </c>
      <c r="AT8" s="791">
        <f>IF(AR8&gt;0,VLOOKUP(A8,'Lista Suspensa'!$A$1:$F$92,3,),0)</f>
        <v>98.44</v>
      </c>
      <c r="AU8" s="791">
        <f>IF(OR(AR8&gt;0,AS8&gt;0),VLOOKUP(A8,'Lista Suspensa'!$A$1:$F$90,4,),0)</f>
        <v>280.96000000000004</v>
      </c>
      <c r="AV8" s="791">
        <f>IF(OR(AR8&gt;0,AS8&gt;0),VLOOKUP(A8,'Lista Suspensa'!$A$1:$F$90,5,),0)</f>
        <v>0</v>
      </c>
      <c r="AW8" s="795">
        <f>IF(OR(AR8&gt;0,AS8&gt;0),VLOOKUP(A8,'Lista Suspensa'!$A$1:$F$90,6,),0)</f>
        <v>1.56978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 t="s">
        <v>142</v>
      </c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>
        <v>21.21</v>
      </c>
      <c r="AS9" s="787">
        <f t="shared" si="7"/>
        <v>6.7765950000000004</v>
      </c>
      <c r="AT9" s="788">
        <f>IF(AR9&gt;0,VLOOKUP(A9,'Lista Suspensa'!$A$1:$F$92,3,),0)</f>
        <v>31.95</v>
      </c>
      <c r="AU9" s="788">
        <f>IF(OR(AR9&gt;0,AS9&gt;0),VLOOKUP(A9,'Lista Suspensa'!$A$1:$F$90,4,),0)</f>
        <v>7.5333333333333341</v>
      </c>
      <c r="AV9" s="788">
        <f>IF(OR(AR9&gt;0,AS9&gt;0),VLOOKUP(A9,'Lista Suspensa'!$A$1:$F$90,5,),0)</f>
        <v>60.806666666666665</v>
      </c>
      <c r="AW9" s="793">
        <f>IF(OR(AR9&gt;0,AS9&gt;0),VLOOKUP(A9,'Lista Suspensa'!$A$1:$F$90,6,),0)</f>
        <v>5.3609999999999998E-2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10.4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12.43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69.53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0.51561000000000001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6" t="s">
        <v>227</v>
      </c>
      <c r="B38" s="837"/>
      <c r="C38" s="837"/>
      <c r="D38" s="837"/>
      <c r="E38" s="837"/>
      <c r="F38" s="837"/>
      <c r="G38" s="837"/>
      <c r="H38" s="837"/>
      <c r="I38" s="837"/>
      <c r="J38" s="837"/>
      <c r="K38" s="837"/>
      <c r="L38" s="837"/>
      <c r="M38" s="837"/>
      <c r="N38" s="837"/>
      <c r="O38" s="837"/>
      <c r="P38" s="837"/>
      <c r="Q38" s="837"/>
      <c r="R38" s="837"/>
      <c r="S38" s="837"/>
      <c r="T38" s="837"/>
      <c r="U38" s="837"/>
      <c r="V38" s="837"/>
      <c r="W38" s="837"/>
      <c r="X38" s="837"/>
      <c r="Y38" s="837"/>
      <c r="Z38" s="837"/>
      <c r="AA38" s="837"/>
      <c r="AB38" s="837"/>
      <c r="AC38" s="837"/>
      <c r="AD38" s="837"/>
      <c r="AE38" s="837"/>
      <c r="AF38" s="837"/>
      <c r="AG38" s="837"/>
      <c r="AH38" s="837"/>
      <c r="AI38" s="837"/>
      <c r="AJ38" s="837"/>
      <c r="AK38" s="837"/>
      <c r="AL38" s="837"/>
      <c r="AM38" s="837"/>
      <c r="AN38" s="837"/>
      <c r="AO38" s="837"/>
      <c r="AP38" s="837"/>
      <c r="AQ38" s="837"/>
      <c r="AR38" s="837"/>
      <c r="AS38" s="837"/>
      <c r="AT38" s="837"/>
      <c r="AU38" s="837"/>
      <c r="AV38" s="837"/>
      <c r="AW38" s="837"/>
      <c r="AX38" s="837"/>
      <c r="AY38" s="837"/>
      <c r="AZ38" s="837"/>
      <c r="BA38" s="837"/>
      <c r="BB38" s="837"/>
      <c r="BC38" s="837"/>
      <c r="BD38" s="837"/>
      <c r="BE38" s="837"/>
      <c r="BF38" s="837"/>
      <c r="BG38" s="837"/>
      <c r="BH38" s="837"/>
      <c r="BI38" s="837"/>
      <c r="BJ38" s="837"/>
      <c r="BK38" s="837"/>
      <c r="BL38" s="837"/>
      <c r="BM38" s="837"/>
      <c r="BN38" s="837"/>
      <c r="BO38" s="837"/>
      <c r="BP38" s="837"/>
      <c r="BQ38" s="837"/>
      <c r="BR38" s="837"/>
      <c r="BS38" s="837"/>
      <c r="BT38" s="837"/>
      <c r="BU38" s="837"/>
      <c r="BV38" s="837"/>
      <c r="BW38" s="837"/>
      <c r="BX38" s="837"/>
      <c r="BY38" s="837"/>
      <c r="BZ38" s="837"/>
      <c r="CA38" s="837"/>
      <c r="CB38" s="837"/>
      <c r="CC38" s="837"/>
      <c r="CD38" s="837"/>
      <c r="CE38" s="837"/>
      <c r="CF38" s="837"/>
      <c r="CG38" s="837"/>
      <c r="CH38" s="837"/>
      <c r="CI38" s="837"/>
      <c r="CJ38" s="837"/>
      <c r="CK38" s="837"/>
      <c r="CL38" s="837"/>
      <c r="CM38" s="837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38"/>
      <c r="B39" s="839"/>
      <c r="C39" s="839"/>
      <c r="D39" s="839"/>
      <c r="E39" s="839"/>
      <c r="F39" s="839"/>
      <c r="G39" s="839"/>
      <c r="H39" s="839"/>
      <c r="I39" s="839"/>
      <c r="J39" s="839"/>
      <c r="K39" s="839"/>
      <c r="L39" s="839"/>
      <c r="M39" s="839"/>
      <c r="N39" s="839"/>
      <c r="O39" s="839"/>
      <c r="P39" s="839"/>
      <c r="Q39" s="839"/>
      <c r="R39" s="839"/>
      <c r="S39" s="839"/>
      <c r="T39" s="839"/>
      <c r="U39" s="839"/>
      <c r="V39" s="839"/>
      <c r="W39" s="839"/>
      <c r="X39" s="839"/>
      <c r="Y39" s="839"/>
      <c r="Z39" s="839"/>
      <c r="AA39" s="839"/>
      <c r="AB39" s="839"/>
      <c r="AC39" s="839"/>
      <c r="AD39" s="839"/>
      <c r="AE39" s="839"/>
      <c r="AF39" s="839"/>
      <c r="AG39" s="839"/>
      <c r="AH39" s="839"/>
      <c r="AI39" s="839"/>
      <c r="AJ39" s="839"/>
      <c r="AK39" s="839"/>
      <c r="AL39" s="839"/>
      <c r="AM39" s="839"/>
      <c r="AN39" s="839"/>
      <c r="AO39" s="839"/>
      <c r="AP39" s="839"/>
      <c r="AQ39" s="839"/>
      <c r="AR39" s="839"/>
      <c r="AS39" s="839"/>
      <c r="AT39" s="839"/>
      <c r="AU39" s="839"/>
      <c r="AV39" s="839"/>
      <c r="AW39" s="839"/>
      <c r="AX39" s="839"/>
      <c r="AY39" s="839"/>
      <c r="AZ39" s="839"/>
      <c r="BA39" s="839"/>
      <c r="BB39" s="839"/>
      <c r="BC39" s="839"/>
      <c r="BD39" s="839"/>
      <c r="BE39" s="839"/>
      <c r="BF39" s="839"/>
      <c r="BG39" s="839"/>
      <c r="BH39" s="839"/>
      <c r="BI39" s="839"/>
      <c r="BJ39" s="839"/>
      <c r="BK39" s="839"/>
      <c r="BL39" s="839"/>
      <c r="BM39" s="839"/>
      <c r="BN39" s="839"/>
      <c r="BO39" s="839"/>
      <c r="BP39" s="839"/>
      <c r="BQ39" s="839"/>
      <c r="BR39" s="839"/>
      <c r="BS39" s="839"/>
      <c r="BT39" s="839"/>
      <c r="BU39" s="839"/>
      <c r="BV39" s="839"/>
      <c r="BW39" s="839"/>
      <c r="BX39" s="839"/>
      <c r="BY39" s="839"/>
      <c r="BZ39" s="839"/>
      <c r="CA39" s="839"/>
      <c r="CB39" s="839"/>
      <c r="CC39" s="839"/>
      <c r="CD39" s="839"/>
      <c r="CE39" s="839"/>
      <c r="CF39" s="839"/>
      <c r="CG39" s="839"/>
      <c r="CH39" s="839"/>
      <c r="CI39" s="839"/>
      <c r="CJ39" s="839"/>
      <c r="CK39" s="839"/>
      <c r="CL39" s="839"/>
      <c r="CM39" s="839"/>
    </row>
    <row r="40" spans="1:108" s="254" customFormat="1" ht="15.75" customHeight="1" thickBot="1" x14ac:dyDescent="0.3">
      <c r="A40" s="840"/>
      <c r="B40" s="841"/>
      <c r="C40" s="841"/>
      <c r="D40" s="841"/>
      <c r="E40" s="841"/>
      <c r="F40" s="841"/>
      <c r="G40" s="841"/>
      <c r="H40" s="841"/>
      <c r="I40" s="841"/>
      <c r="J40" s="841"/>
      <c r="K40" s="841"/>
      <c r="L40" s="841"/>
      <c r="M40" s="841"/>
      <c r="N40" s="841"/>
      <c r="O40" s="841"/>
      <c r="P40" s="841"/>
      <c r="Q40" s="841"/>
      <c r="R40" s="841"/>
      <c r="S40" s="841"/>
      <c r="T40" s="841"/>
      <c r="U40" s="841"/>
      <c r="V40" s="841"/>
      <c r="W40" s="841"/>
      <c r="X40" s="841"/>
      <c r="Y40" s="841"/>
      <c r="Z40" s="841"/>
      <c r="AA40" s="841"/>
      <c r="AB40" s="841"/>
      <c r="AC40" s="841"/>
      <c r="AD40" s="841"/>
      <c r="AE40" s="841"/>
      <c r="AF40" s="841"/>
      <c r="AG40" s="841"/>
      <c r="AH40" s="841"/>
      <c r="AI40" s="841"/>
      <c r="AJ40" s="841"/>
      <c r="AK40" s="841"/>
      <c r="AL40" s="841"/>
      <c r="AM40" s="841"/>
      <c r="AN40" s="841"/>
      <c r="AO40" s="841"/>
      <c r="AP40" s="841"/>
      <c r="AQ40" s="841"/>
      <c r="AR40" s="841"/>
      <c r="AS40" s="841"/>
      <c r="AT40" s="841"/>
      <c r="AU40" s="841"/>
      <c r="AV40" s="841"/>
      <c r="AW40" s="841"/>
      <c r="AX40" s="841"/>
      <c r="AY40" s="841"/>
      <c r="AZ40" s="841"/>
      <c r="BA40" s="841"/>
      <c r="BB40" s="841"/>
      <c r="BC40" s="841"/>
      <c r="BD40" s="841"/>
      <c r="BE40" s="841"/>
      <c r="BF40" s="841"/>
      <c r="BG40" s="841"/>
      <c r="BH40" s="841"/>
      <c r="BI40" s="841"/>
      <c r="BJ40" s="841"/>
      <c r="BK40" s="841"/>
      <c r="BL40" s="841"/>
      <c r="BM40" s="841"/>
      <c r="BN40" s="841"/>
      <c r="BO40" s="841"/>
      <c r="BP40" s="841"/>
      <c r="BQ40" s="841"/>
      <c r="BR40" s="841"/>
      <c r="BS40" s="841"/>
      <c r="BT40" s="841"/>
      <c r="BU40" s="841"/>
      <c r="BV40" s="841"/>
      <c r="BW40" s="841"/>
      <c r="BX40" s="841"/>
      <c r="BY40" s="841"/>
      <c r="BZ40" s="841"/>
      <c r="CA40" s="841"/>
      <c r="CB40" s="841"/>
      <c r="CC40" s="841"/>
      <c r="CD40" s="841"/>
      <c r="CE40" s="841"/>
      <c r="CF40" s="841"/>
      <c r="CG40" s="841"/>
      <c r="CH40" s="841"/>
      <c r="CI40" s="841"/>
      <c r="CJ40" s="841"/>
      <c r="CK40" s="841"/>
      <c r="CL40" s="841"/>
      <c r="CM40" s="841"/>
    </row>
    <row r="41" spans="1:108" s="254" customFormat="1" ht="15.75" customHeight="1" thickBot="1" x14ac:dyDescent="0.3">
      <c r="A41" s="838"/>
      <c r="B41" s="839"/>
      <c r="C41" s="839"/>
      <c r="D41" s="839"/>
      <c r="E41" s="839"/>
      <c r="F41" s="839"/>
      <c r="G41" s="839"/>
      <c r="H41" s="839"/>
      <c r="I41" s="839"/>
      <c r="J41" s="839"/>
      <c r="K41" s="839"/>
      <c r="L41" s="839"/>
      <c r="M41" s="839"/>
      <c r="N41" s="839"/>
      <c r="O41" s="839"/>
      <c r="P41" s="839"/>
      <c r="Q41" s="839"/>
      <c r="R41" s="839"/>
      <c r="S41" s="839"/>
      <c r="T41" s="839"/>
      <c r="U41" s="839"/>
      <c r="V41" s="839"/>
      <c r="W41" s="839"/>
      <c r="X41" s="839"/>
      <c r="Y41" s="839"/>
      <c r="Z41" s="839"/>
      <c r="AA41" s="839"/>
      <c r="AB41" s="839"/>
      <c r="AC41" s="839"/>
      <c r="AD41" s="839"/>
      <c r="AE41" s="839"/>
      <c r="AF41" s="839"/>
      <c r="AG41" s="839"/>
      <c r="AH41" s="839"/>
      <c r="AI41" s="839"/>
      <c r="AJ41" s="839"/>
      <c r="AK41" s="839"/>
      <c r="AL41" s="839"/>
      <c r="AM41" s="839"/>
      <c r="AN41" s="839"/>
      <c r="AO41" s="839"/>
      <c r="AP41" s="839"/>
      <c r="AQ41" s="839"/>
      <c r="AR41" s="839"/>
      <c r="AS41" s="839"/>
      <c r="AT41" s="839"/>
      <c r="AU41" s="839"/>
      <c r="AV41" s="839"/>
      <c r="AW41" s="839"/>
      <c r="AX41" s="839"/>
      <c r="AY41" s="839"/>
      <c r="AZ41" s="839"/>
      <c r="BA41" s="839"/>
      <c r="BB41" s="839"/>
      <c r="BC41" s="839"/>
      <c r="BD41" s="839"/>
      <c r="BE41" s="839"/>
      <c r="BF41" s="839"/>
      <c r="BG41" s="839"/>
      <c r="BH41" s="839"/>
      <c r="BI41" s="839"/>
      <c r="BJ41" s="839"/>
      <c r="BK41" s="839"/>
      <c r="BL41" s="839"/>
      <c r="BM41" s="839"/>
      <c r="BN41" s="839"/>
      <c r="BO41" s="839"/>
      <c r="BP41" s="839"/>
      <c r="BQ41" s="839"/>
      <c r="BR41" s="839"/>
      <c r="BS41" s="839"/>
      <c r="BT41" s="839"/>
      <c r="BU41" s="839"/>
      <c r="BV41" s="839"/>
      <c r="BW41" s="839"/>
      <c r="BX41" s="839"/>
      <c r="BY41" s="839"/>
      <c r="BZ41" s="839"/>
      <c r="CA41" s="839"/>
      <c r="CB41" s="839"/>
      <c r="CC41" s="839"/>
      <c r="CD41" s="839"/>
      <c r="CE41" s="839"/>
      <c r="CF41" s="839"/>
      <c r="CG41" s="839"/>
      <c r="CH41" s="839"/>
      <c r="CI41" s="839"/>
      <c r="CJ41" s="839"/>
      <c r="CK41" s="839"/>
      <c r="CL41" s="839"/>
      <c r="CM41" s="839"/>
    </row>
    <row r="42" spans="1:108" s="254" customFormat="1" ht="15.75" customHeight="1" thickBot="1" x14ac:dyDescent="0.3">
      <c r="A42" s="840"/>
      <c r="B42" s="841"/>
      <c r="C42" s="841"/>
      <c r="D42" s="841"/>
      <c r="E42" s="841"/>
      <c r="F42" s="841"/>
      <c r="G42" s="841"/>
      <c r="H42" s="841"/>
      <c r="I42" s="841"/>
      <c r="J42" s="841"/>
      <c r="K42" s="841"/>
      <c r="L42" s="841"/>
      <c r="M42" s="841"/>
      <c r="N42" s="841"/>
      <c r="O42" s="841"/>
      <c r="P42" s="841"/>
      <c r="Q42" s="841"/>
      <c r="R42" s="841"/>
      <c r="S42" s="841"/>
      <c r="T42" s="841"/>
      <c r="U42" s="841"/>
      <c r="V42" s="841"/>
      <c r="W42" s="841"/>
      <c r="X42" s="841"/>
      <c r="Y42" s="841"/>
      <c r="Z42" s="841"/>
      <c r="AA42" s="841"/>
      <c r="AB42" s="841"/>
      <c r="AC42" s="841"/>
      <c r="AD42" s="841"/>
      <c r="AE42" s="841"/>
      <c r="AF42" s="841"/>
      <c r="AG42" s="841"/>
      <c r="AH42" s="841"/>
      <c r="AI42" s="841"/>
      <c r="AJ42" s="841"/>
      <c r="AK42" s="841"/>
      <c r="AL42" s="841"/>
      <c r="AM42" s="841"/>
      <c r="AN42" s="841"/>
      <c r="AO42" s="841"/>
      <c r="AP42" s="841"/>
      <c r="AQ42" s="841"/>
      <c r="AR42" s="841"/>
      <c r="AS42" s="841"/>
      <c r="AT42" s="841"/>
      <c r="AU42" s="841"/>
      <c r="AV42" s="841"/>
      <c r="AW42" s="841"/>
      <c r="AX42" s="841"/>
      <c r="AY42" s="841"/>
      <c r="AZ42" s="841"/>
      <c r="BA42" s="841"/>
      <c r="BB42" s="841"/>
      <c r="BC42" s="841"/>
      <c r="BD42" s="841"/>
      <c r="BE42" s="841"/>
      <c r="BF42" s="841"/>
      <c r="BG42" s="841"/>
      <c r="BH42" s="841"/>
      <c r="BI42" s="841"/>
      <c r="BJ42" s="841"/>
      <c r="BK42" s="841"/>
      <c r="BL42" s="841"/>
      <c r="BM42" s="841"/>
      <c r="BN42" s="841"/>
      <c r="BO42" s="841"/>
      <c r="BP42" s="841"/>
      <c r="BQ42" s="841"/>
      <c r="BR42" s="841"/>
      <c r="BS42" s="841"/>
      <c r="BT42" s="841"/>
      <c r="BU42" s="841"/>
      <c r="BV42" s="841"/>
      <c r="BW42" s="841"/>
      <c r="BX42" s="841"/>
      <c r="BY42" s="841"/>
      <c r="BZ42" s="841"/>
      <c r="CA42" s="841"/>
      <c r="CB42" s="841"/>
      <c r="CC42" s="841"/>
      <c r="CD42" s="841"/>
      <c r="CE42" s="841"/>
      <c r="CF42" s="841"/>
      <c r="CG42" s="841"/>
      <c r="CH42" s="841"/>
      <c r="CI42" s="841"/>
      <c r="CJ42" s="841"/>
      <c r="CK42" s="841"/>
      <c r="CL42" s="841"/>
      <c r="CM42" s="841"/>
    </row>
    <row r="43" spans="1:108" s="254" customFormat="1" ht="15.75" customHeight="1" thickBot="1" x14ac:dyDescent="0.3">
      <c r="A43" s="838"/>
      <c r="B43" s="839"/>
      <c r="C43" s="839"/>
      <c r="D43" s="839"/>
      <c r="E43" s="839"/>
      <c r="F43" s="839"/>
      <c r="G43" s="839"/>
      <c r="H43" s="839"/>
      <c r="I43" s="839"/>
      <c r="J43" s="839"/>
      <c r="K43" s="839"/>
      <c r="L43" s="839"/>
      <c r="M43" s="839"/>
      <c r="N43" s="839"/>
      <c r="O43" s="839"/>
      <c r="P43" s="839"/>
      <c r="Q43" s="839"/>
      <c r="R43" s="839"/>
      <c r="S43" s="839"/>
      <c r="T43" s="839"/>
      <c r="U43" s="839"/>
      <c r="V43" s="839"/>
      <c r="W43" s="839"/>
      <c r="X43" s="839"/>
      <c r="Y43" s="839"/>
      <c r="Z43" s="839"/>
      <c r="AA43" s="839"/>
      <c r="AB43" s="839"/>
      <c r="AC43" s="839"/>
      <c r="AD43" s="839"/>
      <c r="AE43" s="839"/>
      <c r="AF43" s="839"/>
      <c r="AG43" s="839"/>
      <c r="AH43" s="839"/>
      <c r="AI43" s="839"/>
      <c r="AJ43" s="839"/>
      <c r="AK43" s="839"/>
      <c r="AL43" s="839"/>
      <c r="AM43" s="839"/>
      <c r="AN43" s="839"/>
      <c r="AO43" s="839"/>
      <c r="AP43" s="839"/>
      <c r="AQ43" s="839"/>
      <c r="AR43" s="839"/>
      <c r="AS43" s="839"/>
      <c r="AT43" s="839"/>
      <c r="AU43" s="839"/>
      <c r="AV43" s="839"/>
      <c r="AW43" s="839"/>
      <c r="AX43" s="839"/>
      <c r="AY43" s="839"/>
      <c r="AZ43" s="839"/>
      <c r="BA43" s="839"/>
      <c r="BB43" s="839"/>
      <c r="BC43" s="839"/>
      <c r="BD43" s="839"/>
      <c r="BE43" s="839"/>
      <c r="BF43" s="839"/>
      <c r="BG43" s="839"/>
      <c r="BH43" s="839"/>
      <c r="BI43" s="839"/>
      <c r="BJ43" s="839"/>
      <c r="BK43" s="839"/>
      <c r="BL43" s="839"/>
      <c r="BM43" s="839"/>
      <c r="BN43" s="839"/>
      <c r="BO43" s="839"/>
      <c r="BP43" s="839"/>
      <c r="BQ43" s="839"/>
      <c r="BR43" s="839"/>
      <c r="BS43" s="839"/>
      <c r="BT43" s="839"/>
      <c r="BU43" s="839"/>
      <c r="BV43" s="839"/>
      <c r="BW43" s="839"/>
      <c r="BX43" s="839"/>
      <c r="BY43" s="839"/>
      <c r="BZ43" s="839"/>
      <c r="CA43" s="839"/>
      <c r="CB43" s="839"/>
      <c r="CC43" s="839"/>
      <c r="CD43" s="839"/>
      <c r="CE43" s="839"/>
      <c r="CF43" s="839"/>
      <c r="CG43" s="839"/>
      <c r="CH43" s="839"/>
      <c r="CI43" s="839"/>
      <c r="CJ43" s="839"/>
      <c r="CK43" s="839"/>
      <c r="CL43" s="839"/>
      <c r="CM43" s="839"/>
    </row>
    <row r="44" spans="1:108" s="254" customFormat="1" ht="15.75" customHeight="1" thickBot="1" x14ac:dyDescent="0.3">
      <c r="A44" s="840"/>
      <c r="B44" s="841"/>
      <c r="C44" s="841"/>
      <c r="D44" s="841"/>
      <c r="E44" s="841"/>
      <c r="F44" s="841"/>
      <c r="G44" s="841"/>
      <c r="H44" s="841"/>
      <c r="I44" s="841"/>
      <c r="J44" s="841"/>
      <c r="K44" s="841"/>
      <c r="L44" s="841"/>
      <c r="M44" s="841"/>
      <c r="N44" s="841"/>
      <c r="O44" s="841"/>
      <c r="P44" s="841"/>
      <c r="Q44" s="841"/>
      <c r="R44" s="841"/>
      <c r="S44" s="841"/>
      <c r="T44" s="841"/>
      <c r="U44" s="841"/>
      <c r="V44" s="841"/>
      <c r="W44" s="841"/>
      <c r="X44" s="841"/>
      <c r="Y44" s="841"/>
      <c r="Z44" s="841"/>
      <c r="AA44" s="841"/>
      <c r="AB44" s="841"/>
      <c r="AC44" s="841"/>
      <c r="AD44" s="841"/>
      <c r="AE44" s="841"/>
      <c r="AF44" s="841"/>
      <c r="AG44" s="841"/>
      <c r="AH44" s="841"/>
      <c r="AI44" s="841"/>
      <c r="AJ44" s="841"/>
      <c r="AK44" s="841"/>
      <c r="AL44" s="841"/>
      <c r="AM44" s="841"/>
      <c r="AN44" s="841"/>
      <c r="AO44" s="841"/>
      <c r="AP44" s="841"/>
      <c r="AQ44" s="841"/>
      <c r="AR44" s="841"/>
      <c r="AS44" s="841"/>
      <c r="AT44" s="841"/>
      <c r="AU44" s="841"/>
      <c r="AV44" s="841"/>
      <c r="AW44" s="841"/>
      <c r="AX44" s="841"/>
      <c r="AY44" s="841"/>
      <c r="AZ44" s="841"/>
      <c r="BA44" s="841"/>
      <c r="BB44" s="841"/>
      <c r="BC44" s="841"/>
      <c r="BD44" s="841"/>
      <c r="BE44" s="841"/>
      <c r="BF44" s="841"/>
      <c r="BG44" s="841"/>
      <c r="BH44" s="841"/>
      <c r="BI44" s="841"/>
      <c r="BJ44" s="841"/>
      <c r="BK44" s="841"/>
      <c r="BL44" s="841"/>
      <c r="BM44" s="841"/>
      <c r="BN44" s="841"/>
      <c r="BO44" s="841"/>
      <c r="BP44" s="841"/>
      <c r="BQ44" s="841"/>
      <c r="BR44" s="841"/>
      <c r="BS44" s="841"/>
      <c r="BT44" s="841"/>
      <c r="BU44" s="841"/>
      <c r="BV44" s="841"/>
      <c r="BW44" s="841"/>
      <c r="BX44" s="841"/>
      <c r="BY44" s="841"/>
      <c r="BZ44" s="841"/>
      <c r="CA44" s="841"/>
      <c r="CB44" s="841"/>
      <c r="CC44" s="841"/>
      <c r="CD44" s="841"/>
      <c r="CE44" s="841"/>
      <c r="CF44" s="841"/>
      <c r="CG44" s="841"/>
      <c r="CH44" s="841"/>
      <c r="CI44" s="841"/>
      <c r="CJ44" s="841"/>
      <c r="CK44" s="841"/>
      <c r="CL44" s="841"/>
      <c r="CM44" s="841"/>
    </row>
    <row r="45" spans="1:108" s="254" customFormat="1" ht="15.75" customHeight="1" thickBot="1" x14ac:dyDescent="0.3">
      <c r="A45" s="838"/>
      <c r="B45" s="839"/>
      <c r="C45" s="839"/>
      <c r="D45" s="839"/>
      <c r="E45" s="839"/>
      <c r="F45" s="839"/>
      <c r="G45" s="839"/>
      <c r="H45" s="839"/>
      <c r="I45" s="839"/>
      <c r="J45" s="839"/>
      <c r="K45" s="839"/>
      <c r="L45" s="839"/>
      <c r="M45" s="839"/>
      <c r="N45" s="839"/>
      <c r="O45" s="839"/>
      <c r="P45" s="839"/>
      <c r="Q45" s="839"/>
      <c r="R45" s="839"/>
      <c r="S45" s="839"/>
      <c r="T45" s="839"/>
      <c r="U45" s="839"/>
      <c r="V45" s="839"/>
      <c r="W45" s="839"/>
      <c r="X45" s="839"/>
      <c r="Y45" s="839"/>
      <c r="Z45" s="839"/>
      <c r="AA45" s="839"/>
      <c r="AB45" s="839"/>
      <c r="AC45" s="839"/>
      <c r="AD45" s="839"/>
      <c r="AE45" s="839"/>
      <c r="AF45" s="839"/>
      <c r="AG45" s="839"/>
      <c r="AH45" s="839"/>
      <c r="AI45" s="839"/>
      <c r="AJ45" s="839"/>
      <c r="AK45" s="839"/>
      <c r="AL45" s="839"/>
      <c r="AM45" s="839"/>
      <c r="AN45" s="839"/>
      <c r="AO45" s="839"/>
      <c r="AP45" s="839"/>
      <c r="AQ45" s="839"/>
      <c r="AR45" s="839"/>
      <c r="AS45" s="839"/>
      <c r="AT45" s="839"/>
      <c r="AU45" s="839"/>
      <c r="AV45" s="839"/>
      <c r="AW45" s="839"/>
      <c r="AX45" s="839"/>
      <c r="AY45" s="839"/>
      <c r="AZ45" s="839"/>
      <c r="BA45" s="839"/>
      <c r="BB45" s="839"/>
      <c r="BC45" s="839"/>
      <c r="BD45" s="839"/>
      <c r="BE45" s="839"/>
      <c r="BF45" s="839"/>
      <c r="BG45" s="839"/>
      <c r="BH45" s="839"/>
      <c r="BI45" s="839"/>
      <c r="BJ45" s="839"/>
      <c r="BK45" s="839"/>
      <c r="BL45" s="839"/>
      <c r="BM45" s="839"/>
      <c r="BN45" s="839"/>
      <c r="BO45" s="839"/>
      <c r="BP45" s="839"/>
      <c r="BQ45" s="839"/>
      <c r="BR45" s="839"/>
      <c r="BS45" s="839"/>
      <c r="BT45" s="839"/>
      <c r="BU45" s="839"/>
      <c r="BV45" s="839"/>
      <c r="BW45" s="839"/>
      <c r="BX45" s="839"/>
      <c r="BY45" s="839"/>
      <c r="BZ45" s="839"/>
      <c r="CA45" s="839"/>
      <c r="CB45" s="839"/>
      <c r="CC45" s="839"/>
      <c r="CD45" s="839"/>
      <c r="CE45" s="839"/>
      <c r="CF45" s="839"/>
      <c r="CG45" s="839"/>
      <c r="CH45" s="839"/>
      <c r="CI45" s="839"/>
      <c r="CJ45" s="839"/>
      <c r="CK45" s="839"/>
      <c r="CL45" s="839"/>
      <c r="CM45" s="839"/>
    </row>
    <row r="46" spans="1:108" s="254" customFormat="1" ht="15.75" customHeight="1" thickBot="1" x14ac:dyDescent="0.3">
      <c r="A46" s="840"/>
      <c r="B46" s="841"/>
      <c r="C46" s="841"/>
      <c r="D46" s="841"/>
      <c r="E46" s="841"/>
      <c r="F46" s="841"/>
      <c r="G46" s="841"/>
      <c r="H46" s="841"/>
      <c r="I46" s="841"/>
      <c r="J46" s="841"/>
      <c r="K46" s="841"/>
      <c r="L46" s="841"/>
      <c r="M46" s="841"/>
      <c r="N46" s="841"/>
      <c r="O46" s="841"/>
      <c r="P46" s="841"/>
      <c r="Q46" s="841"/>
      <c r="R46" s="841"/>
      <c r="S46" s="841"/>
      <c r="T46" s="841"/>
      <c r="U46" s="841"/>
      <c r="V46" s="841"/>
      <c r="W46" s="841"/>
      <c r="X46" s="841"/>
      <c r="Y46" s="841"/>
      <c r="Z46" s="841"/>
      <c r="AA46" s="841"/>
      <c r="AB46" s="841"/>
      <c r="AC46" s="841"/>
      <c r="AD46" s="841"/>
      <c r="AE46" s="841"/>
      <c r="AF46" s="841"/>
      <c r="AG46" s="841"/>
      <c r="AH46" s="841"/>
      <c r="AI46" s="841"/>
      <c r="AJ46" s="841"/>
      <c r="AK46" s="841"/>
      <c r="AL46" s="841"/>
      <c r="AM46" s="841"/>
      <c r="AN46" s="841"/>
      <c r="AO46" s="841"/>
      <c r="AP46" s="841"/>
      <c r="AQ46" s="841"/>
      <c r="AR46" s="841"/>
      <c r="AS46" s="841"/>
      <c r="AT46" s="841"/>
      <c r="AU46" s="841"/>
      <c r="AV46" s="841"/>
      <c r="AW46" s="841"/>
      <c r="AX46" s="841"/>
      <c r="AY46" s="841"/>
      <c r="AZ46" s="841"/>
      <c r="BA46" s="841"/>
      <c r="BB46" s="841"/>
      <c r="BC46" s="841"/>
      <c r="BD46" s="841"/>
      <c r="BE46" s="841"/>
      <c r="BF46" s="841"/>
      <c r="BG46" s="841"/>
      <c r="BH46" s="841"/>
      <c r="BI46" s="841"/>
      <c r="BJ46" s="841"/>
      <c r="BK46" s="841"/>
      <c r="BL46" s="841"/>
      <c r="BM46" s="841"/>
      <c r="BN46" s="841"/>
      <c r="BO46" s="841"/>
      <c r="BP46" s="841"/>
      <c r="BQ46" s="841"/>
      <c r="BR46" s="841"/>
      <c r="BS46" s="841"/>
      <c r="BT46" s="841"/>
      <c r="BU46" s="841"/>
      <c r="BV46" s="841"/>
      <c r="BW46" s="841"/>
      <c r="BX46" s="841"/>
      <c r="BY46" s="841"/>
      <c r="BZ46" s="841"/>
      <c r="CA46" s="841"/>
      <c r="CB46" s="841"/>
      <c r="CC46" s="841"/>
      <c r="CD46" s="841"/>
      <c r="CE46" s="841"/>
      <c r="CF46" s="841"/>
      <c r="CG46" s="841"/>
      <c r="CH46" s="841"/>
      <c r="CI46" s="841"/>
      <c r="CJ46" s="841"/>
      <c r="CK46" s="841"/>
      <c r="CL46" s="841"/>
      <c r="CM46" s="841"/>
    </row>
    <row r="47" spans="1:108" s="254" customFormat="1" ht="15.75" customHeight="1" thickBot="1" x14ac:dyDescent="0.3">
      <c r="A47" s="838"/>
      <c r="B47" s="839"/>
      <c r="C47" s="839"/>
      <c r="D47" s="839"/>
      <c r="E47" s="839"/>
      <c r="F47" s="839"/>
      <c r="G47" s="839"/>
      <c r="H47" s="839"/>
      <c r="I47" s="839"/>
      <c r="J47" s="839"/>
      <c r="K47" s="839"/>
      <c r="L47" s="839"/>
      <c r="M47" s="839"/>
      <c r="N47" s="839"/>
      <c r="O47" s="839"/>
      <c r="P47" s="839"/>
      <c r="Q47" s="839"/>
      <c r="R47" s="839"/>
      <c r="S47" s="839"/>
      <c r="T47" s="839"/>
      <c r="U47" s="839"/>
      <c r="V47" s="839"/>
      <c r="W47" s="839"/>
      <c r="X47" s="839"/>
      <c r="Y47" s="839"/>
      <c r="Z47" s="839"/>
      <c r="AA47" s="839"/>
      <c r="AB47" s="839"/>
      <c r="AC47" s="839"/>
      <c r="AD47" s="839"/>
      <c r="AE47" s="839"/>
      <c r="AF47" s="839"/>
      <c r="AG47" s="839"/>
      <c r="AH47" s="839"/>
      <c r="AI47" s="839"/>
      <c r="AJ47" s="839"/>
      <c r="AK47" s="839"/>
      <c r="AL47" s="839"/>
      <c r="AM47" s="839"/>
      <c r="AN47" s="839"/>
      <c r="AO47" s="839"/>
      <c r="AP47" s="839"/>
      <c r="AQ47" s="839"/>
      <c r="AR47" s="839"/>
      <c r="AS47" s="839"/>
      <c r="AT47" s="839"/>
      <c r="AU47" s="839"/>
      <c r="AV47" s="839"/>
      <c r="AW47" s="839"/>
      <c r="AX47" s="839"/>
      <c r="AY47" s="839"/>
      <c r="AZ47" s="839"/>
      <c r="BA47" s="839"/>
      <c r="BB47" s="839"/>
      <c r="BC47" s="839"/>
      <c r="BD47" s="839"/>
      <c r="BE47" s="839"/>
      <c r="BF47" s="839"/>
      <c r="BG47" s="839"/>
      <c r="BH47" s="839"/>
      <c r="BI47" s="839"/>
      <c r="BJ47" s="839"/>
      <c r="BK47" s="839"/>
      <c r="BL47" s="839"/>
      <c r="BM47" s="839"/>
      <c r="BN47" s="839"/>
      <c r="BO47" s="839"/>
      <c r="BP47" s="839"/>
      <c r="BQ47" s="839"/>
      <c r="BR47" s="839"/>
      <c r="BS47" s="839"/>
      <c r="BT47" s="839"/>
      <c r="BU47" s="839"/>
      <c r="BV47" s="839"/>
      <c r="BW47" s="839"/>
      <c r="BX47" s="839"/>
      <c r="BY47" s="839"/>
      <c r="BZ47" s="839"/>
      <c r="CA47" s="839"/>
      <c r="CB47" s="839"/>
      <c r="CC47" s="839"/>
      <c r="CD47" s="839"/>
      <c r="CE47" s="839"/>
      <c r="CF47" s="839"/>
      <c r="CG47" s="839"/>
      <c r="CH47" s="839"/>
      <c r="CI47" s="839"/>
      <c r="CJ47" s="839"/>
      <c r="CK47" s="839"/>
      <c r="CL47" s="839"/>
      <c r="CM47" s="839"/>
    </row>
    <row r="48" spans="1:108" s="254" customFormat="1" ht="15.75" customHeight="1" thickBot="1" x14ac:dyDescent="0.3">
      <c r="A48" s="840"/>
      <c r="B48" s="841"/>
      <c r="C48" s="841"/>
      <c r="D48" s="841"/>
      <c r="E48" s="841"/>
      <c r="F48" s="841"/>
      <c r="G48" s="841"/>
      <c r="H48" s="841"/>
      <c r="I48" s="841"/>
      <c r="J48" s="841"/>
      <c r="K48" s="841"/>
      <c r="L48" s="841"/>
      <c r="M48" s="841"/>
      <c r="N48" s="841"/>
      <c r="O48" s="841"/>
      <c r="P48" s="841"/>
      <c r="Q48" s="841"/>
      <c r="R48" s="841"/>
      <c r="S48" s="841"/>
      <c r="T48" s="841"/>
      <c r="U48" s="841"/>
      <c r="V48" s="841"/>
      <c r="W48" s="841"/>
      <c r="X48" s="841"/>
      <c r="Y48" s="841"/>
      <c r="Z48" s="841"/>
      <c r="AA48" s="841"/>
      <c r="AB48" s="841"/>
      <c r="AC48" s="841"/>
      <c r="AD48" s="841"/>
      <c r="AE48" s="841"/>
      <c r="AF48" s="841"/>
      <c r="AG48" s="841"/>
      <c r="AH48" s="841"/>
      <c r="AI48" s="841"/>
      <c r="AJ48" s="841"/>
      <c r="AK48" s="841"/>
      <c r="AL48" s="841"/>
      <c r="AM48" s="841"/>
      <c r="AN48" s="841"/>
      <c r="AO48" s="841"/>
      <c r="AP48" s="841"/>
      <c r="AQ48" s="841"/>
      <c r="AR48" s="841"/>
      <c r="AS48" s="841"/>
      <c r="AT48" s="841"/>
      <c r="AU48" s="841"/>
      <c r="AV48" s="841"/>
      <c r="AW48" s="841"/>
      <c r="AX48" s="841"/>
      <c r="AY48" s="841"/>
      <c r="AZ48" s="841"/>
      <c r="BA48" s="841"/>
      <c r="BB48" s="841"/>
      <c r="BC48" s="841"/>
      <c r="BD48" s="841"/>
      <c r="BE48" s="841"/>
      <c r="BF48" s="841"/>
      <c r="BG48" s="841"/>
      <c r="BH48" s="841"/>
      <c r="BI48" s="841"/>
      <c r="BJ48" s="841"/>
      <c r="BK48" s="841"/>
      <c r="BL48" s="841"/>
      <c r="BM48" s="841"/>
      <c r="BN48" s="841"/>
      <c r="BO48" s="841"/>
      <c r="BP48" s="841"/>
      <c r="BQ48" s="841"/>
      <c r="BR48" s="841"/>
      <c r="BS48" s="841"/>
      <c r="BT48" s="841"/>
      <c r="BU48" s="841"/>
      <c r="BV48" s="841"/>
      <c r="BW48" s="841"/>
      <c r="BX48" s="841"/>
      <c r="BY48" s="841"/>
      <c r="BZ48" s="841"/>
      <c r="CA48" s="841"/>
      <c r="CB48" s="841"/>
      <c r="CC48" s="841"/>
      <c r="CD48" s="841"/>
      <c r="CE48" s="841"/>
      <c r="CF48" s="841"/>
      <c r="CG48" s="841"/>
      <c r="CH48" s="841"/>
      <c r="CI48" s="841"/>
      <c r="CJ48" s="841"/>
      <c r="CK48" s="841"/>
      <c r="CL48" s="841"/>
      <c r="CM48" s="841"/>
    </row>
    <row r="49" spans="1:108" s="254" customFormat="1" ht="15.75" customHeight="1" thickBot="1" x14ac:dyDescent="0.3">
      <c r="A49" s="838"/>
      <c r="B49" s="839"/>
      <c r="C49" s="839"/>
      <c r="D49" s="839"/>
      <c r="E49" s="839"/>
      <c r="F49" s="839"/>
      <c r="G49" s="839"/>
      <c r="H49" s="839"/>
      <c r="I49" s="839"/>
      <c r="J49" s="839"/>
      <c r="K49" s="839"/>
      <c r="L49" s="839"/>
      <c r="M49" s="839"/>
      <c r="N49" s="839"/>
      <c r="O49" s="839"/>
      <c r="P49" s="839"/>
      <c r="Q49" s="839"/>
      <c r="R49" s="839"/>
      <c r="S49" s="839"/>
      <c r="T49" s="839"/>
      <c r="U49" s="839"/>
      <c r="V49" s="839"/>
      <c r="W49" s="839"/>
      <c r="X49" s="839"/>
      <c r="Y49" s="839"/>
      <c r="Z49" s="839"/>
      <c r="AA49" s="839"/>
      <c r="AB49" s="839"/>
      <c r="AC49" s="839"/>
      <c r="AD49" s="839"/>
      <c r="AE49" s="839"/>
      <c r="AF49" s="839"/>
      <c r="AG49" s="839"/>
      <c r="AH49" s="839"/>
      <c r="AI49" s="839"/>
      <c r="AJ49" s="839"/>
      <c r="AK49" s="839"/>
      <c r="AL49" s="839"/>
      <c r="AM49" s="839"/>
      <c r="AN49" s="839"/>
      <c r="AO49" s="839"/>
      <c r="AP49" s="839"/>
      <c r="AQ49" s="839"/>
      <c r="AR49" s="839"/>
      <c r="AS49" s="839"/>
      <c r="AT49" s="839"/>
      <c r="AU49" s="839"/>
      <c r="AV49" s="839"/>
      <c r="AW49" s="839"/>
      <c r="AX49" s="839"/>
      <c r="AY49" s="839"/>
      <c r="AZ49" s="839"/>
      <c r="BA49" s="839"/>
      <c r="BB49" s="839"/>
      <c r="BC49" s="839"/>
      <c r="BD49" s="839"/>
      <c r="BE49" s="839"/>
      <c r="BF49" s="839"/>
      <c r="BG49" s="839"/>
      <c r="BH49" s="839"/>
      <c r="BI49" s="839"/>
      <c r="BJ49" s="839"/>
      <c r="BK49" s="839"/>
      <c r="BL49" s="839"/>
      <c r="BM49" s="839"/>
      <c r="BN49" s="839"/>
      <c r="BO49" s="839"/>
      <c r="BP49" s="839"/>
      <c r="BQ49" s="839"/>
      <c r="BR49" s="839"/>
      <c r="BS49" s="839"/>
      <c r="BT49" s="839"/>
      <c r="BU49" s="839"/>
      <c r="BV49" s="839"/>
      <c r="BW49" s="839"/>
      <c r="BX49" s="839"/>
      <c r="BY49" s="839"/>
      <c r="BZ49" s="839"/>
      <c r="CA49" s="839"/>
      <c r="CB49" s="839"/>
      <c r="CC49" s="839"/>
      <c r="CD49" s="839"/>
      <c r="CE49" s="839"/>
      <c r="CF49" s="839"/>
      <c r="CG49" s="839"/>
      <c r="CH49" s="839"/>
      <c r="CI49" s="839"/>
      <c r="CJ49" s="839"/>
      <c r="CK49" s="839"/>
      <c r="CL49" s="839"/>
      <c r="CM49" s="839"/>
    </row>
    <row r="50" spans="1:108" s="254" customFormat="1" ht="15.75" customHeight="1" thickBot="1" x14ac:dyDescent="0.3">
      <c r="A50" s="840"/>
      <c r="B50" s="841"/>
      <c r="C50" s="841"/>
      <c r="D50" s="841"/>
      <c r="E50" s="841"/>
      <c r="F50" s="841"/>
      <c r="G50" s="841"/>
      <c r="H50" s="841"/>
      <c r="I50" s="841"/>
      <c r="J50" s="841"/>
      <c r="K50" s="841"/>
      <c r="L50" s="841"/>
      <c r="M50" s="841"/>
      <c r="N50" s="841"/>
      <c r="O50" s="841"/>
      <c r="P50" s="841"/>
      <c r="Q50" s="841"/>
      <c r="R50" s="841"/>
      <c r="S50" s="841"/>
      <c r="T50" s="841"/>
      <c r="U50" s="841"/>
      <c r="V50" s="841"/>
      <c r="W50" s="841"/>
      <c r="X50" s="841"/>
      <c r="Y50" s="841"/>
      <c r="Z50" s="841"/>
      <c r="AA50" s="841"/>
      <c r="AB50" s="841"/>
      <c r="AC50" s="841"/>
      <c r="AD50" s="841"/>
      <c r="AE50" s="841"/>
      <c r="AF50" s="841"/>
      <c r="AG50" s="841"/>
      <c r="AH50" s="841"/>
      <c r="AI50" s="841"/>
      <c r="AJ50" s="841"/>
      <c r="AK50" s="841"/>
      <c r="AL50" s="841"/>
      <c r="AM50" s="841"/>
      <c r="AN50" s="841"/>
      <c r="AO50" s="841"/>
      <c r="AP50" s="841"/>
      <c r="AQ50" s="841"/>
      <c r="AR50" s="841"/>
      <c r="AS50" s="841"/>
      <c r="AT50" s="841"/>
      <c r="AU50" s="841"/>
      <c r="AV50" s="841"/>
      <c r="AW50" s="841"/>
      <c r="AX50" s="841"/>
      <c r="AY50" s="841"/>
      <c r="AZ50" s="841"/>
      <c r="BA50" s="841"/>
      <c r="BB50" s="841"/>
      <c r="BC50" s="841"/>
      <c r="BD50" s="841"/>
      <c r="BE50" s="841"/>
      <c r="BF50" s="841"/>
      <c r="BG50" s="841"/>
      <c r="BH50" s="841"/>
      <c r="BI50" s="841"/>
      <c r="BJ50" s="841"/>
      <c r="BK50" s="841"/>
      <c r="BL50" s="841"/>
      <c r="BM50" s="841"/>
      <c r="BN50" s="841"/>
      <c r="BO50" s="841"/>
      <c r="BP50" s="841"/>
      <c r="BQ50" s="841"/>
      <c r="BR50" s="841"/>
      <c r="BS50" s="841"/>
      <c r="BT50" s="841"/>
      <c r="BU50" s="841"/>
      <c r="BV50" s="841"/>
      <c r="BW50" s="841"/>
      <c r="BX50" s="841"/>
      <c r="BY50" s="841"/>
      <c r="BZ50" s="841"/>
      <c r="CA50" s="841"/>
      <c r="CB50" s="841"/>
      <c r="CC50" s="841"/>
      <c r="CD50" s="841"/>
      <c r="CE50" s="841"/>
      <c r="CF50" s="841"/>
      <c r="CG50" s="841"/>
      <c r="CH50" s="841"/>
      <c r="CI50" s="841"/>
      <c r="CJ50" s="841"/>
      <c r="CK50" s="841"/>
      <c r="CL50" s="841"/>
      <c r="CM50" s="841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BV3:CA3"/>
    <mergeCell ref="A38:CM38"/>
    <mergeCell ref="CB3:CG3"/>
    <mergeCell ref="A39:CM39"/>
    <mergeCell ref="A48:CM48"/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8"/>
  <sheetViews>
    <sheetView topLeftCell="A12" workbookViewId="0">
      <selection activeCell="B6" sqref="B6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19" t="s">
        <v>1221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  <c r="O1" s="819"/>
      <c r="P1" s="819"/>
      <c r="Q1" s="819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11" t="s">
        <v>0</v>
      </c>
      <c r="B2" s="813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429</v>
      </c>
      <c r="B3" s="551" t="s">
        <v>368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1204</v>
      </c>
      <c r="B4" s="722" t="s">
        <v>1205</v>
      </c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1206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1208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1210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1211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11" t="s">
        <v>1212</v>
      </c>
      <c r="B10" s="812"/>
      <c r="C10" s="812"/>
      <c r="D10" s="812"/>
      <c r="E10" s="812"/>
      <c r="F10" s="813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1213</v>
      </c>
      <c r="B11" s="700" t="s">
        <v>1222</v>
      </c>
      <c r="C11" s="700" t="s">
        <v>1214</v>
      </c>
      <c r="D11" s="701" t="s">
        <v>1223</v>
      </c>
      <c r="E11" s="700" t="s">
        <v>1224</v>
      </c>
      <c r="F11" s="700" t="s">
        <v>1225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1215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1216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11" t="s">
        <v>1217</v>
      </c>
      <c r="B15" s="812"/>
      <c r="C15" s="812"/>
      <c r="D15" s="813"/>
      <c r="N15" s="703"/>
      <c r="Q15" s="704"/>
      <c r="R15" s="704"/>
    </row>
    <row r="16" spans="1:96" ht="34.5" customHeight="1" thickBot="1" x14ac:dyDescent="0.3">
      <c r="A16" s="699" t="s">
        <v>1213</v>
      </c>
      <c r="B16" s="700" t="s">
        <v>1218</v>
      </c>
      <c r="C16" s="700" t="s">
        <v>1219</v>
      </c>
      <c r="D16" s="700" t="s">
        <v>1220</v>
      </c>
      <c r="N16" s="703"/>
      <c r="Q16" s="704"/>
      <c r="R16" s="704"/>
    </row>
    <row r="17" spans="1:18" ht="29.25" customHeight="1" thickBot="1" x14ac:dyDescent="0.3">
      <c r="A17" s="714" t="s">
        <v>1215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1216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4"/>
      <c r="B23" s="707"/>
      <c r="C23" s="707"/>
      <c r="D23" s="707"/>
      <c r="E23" s="146"/>
      <c r="N23" s="706"/>
    </row>
    <row r="24" spans="1:18" ht="29.25" customHeight="1" x14ac:dyDescent="0.25">
      <c r="A24" s="844"/>
      <c r="B24" s="845"/>
      <c r="C24" s="845"/>
      <c r="D24" s="845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2"/>
      <c r="B31" s="843"/>
      <c r="C31" s="843"/>
      <c r="D31" s="843"/>
      <c r="E31" s="843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isB+Ccj4VdmwhMOZeCz/TkObZQUQsikw41gqtRMb2Hcz3T0+dOCI18IkNEULcJ7tr0SEsVoWy94H9DZcvbsLEg==" saltValue="jGWkeEpmP1z5VBGxOwgYHA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workbookViewId="0">
      <selection activeCell="D7" sqref="D7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9" t="s">
        <v>466</v>
      </c>
      <c r="C1" s="819"/>
      <c r="D1" s="819"/>
      <c r="E1" s="819"/>
      <c r="F1" s="819"/>
      <c r="G1" s="828"/>
      <c r="H1" s="828"/>
      <c r="I1" s="828"/>
      <c r="J1" s="828"/>
      <c r="K1" s="828"/>
      <c r="L1" s="828"/>
      <c r="M1" s="828"/>
      <c r="N1" s="828"/>
      <c r="O1" s="828"/>
      <c r="P1" s="828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11" t="s">
        <v>398</v>
      </c>
      <c r="B2" s="812"/>
      <c r="C2" s="812"/>
      <c r="D2" s="812"/>
      <c r="E2" s="812"/>
      <c r="F2" s="813"/>
    </row>
    <row r="3" spans="1:95" ht="15.75" thickBot="1" x14ac:dyDescent="0.3">
      <c r="A3" s="428" t="s">
        <v>399</v>
      </c>
      <c r="B3" s="349"/>
      <c r="C3" s="852"/>
      <c r="D3" s="852"/>
      <c r="E3" s="852"/>
      <c r="F3" s="853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400</v>
      </c>
      <c r="B6" s="346"/>
      <c r="C6" s="468"/>
      <c r="D6" s="468"/>
      <c r="E6" s="468"/>
      <c r="F6" s="469"/>
    </row>
    <row r="7" spans="1:95" ht="15.75" thickBot="1" x14ac:dyDescent="0.3">
      <c r="A7" s="428" t="s">
        <v>401</v>
      </c>
      <c r="B7" s="349"/>
      <c r="C7" s="468"/>
      <c r="D7" s="468"/>
      <c r="E7" s="468"/>
      <c r="F7" s="469"/>
    </row>
    <row r="8" spans="1:95" ht="15.75" thickBot="1" x14ac:dyDescent="0.3">
      <c r="A8" s="388" t="s">
        <v>402</v>
      </c>
      <c r="B8" s="346"/>
      <c r="C8" s="468"/>
      <c r="D8" s="468"/>
      <c r="E8" s="468"/>
      <c r="F8" s="469"/>
    </row>
    <row r="9" spans="1:95" ht="15.75" thickBot="1" x14ac:dyDescent="0.3">
      <c r="A9" s="429" t="s">
        <v>403</v>
      </c>
      <c r="B9" s="626"/>
      <c r="C9" s="468"/>
      <c r="D9" s="468"/>
      <c r="E9" s="468"/>
      <c r="F9" s="469"/>
    </row>
    <row r="10" spans="1:95" ht="15.75" thickBot="1" x14ac:dyDescent="0.3">
      <c r="A10" s="430" t="s">
        <v>404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405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1166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406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11" t="s">
        <v>407</v>
      </c>
      <c r="B15" s="812"/>
      <c r="C15" s="813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408</v>
      </c>
      <c r="B16" s="533" t="s">
        <v>1106</v>
      </c>
      <c r="C16" s="533" t="s">
        <v>1107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409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410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411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412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413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414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415</v>
      </c>
      <c r="B24" s="393" t="s">
        <v>1106</v>
      </c>
      <c r="C24" s="445" t="s">
        <v>1107</v>
      </c>
    </row>
    <row r="25" spans="1:7" ht="45.75" customHeight="1" thickBot="1" x14ac:dyDescent="0.3">
      <c r="A25" s="439" t="s">
        <v>416</v>
      </c>
      <c r="B25" s="550"/>
      <c r="C25" s="613"/>
    </row>
    <row r="26" spans="1:7" ht="15.75" thickBot="1" x14ac:dyDescent="0.3">
      <c r="A26" s="396" t="s">
        <v>417</v>
      </c>
      <c r="B26" s="549"/>
      <c r="C26" s="612"/>
    </row>
    <row r="27" spans="1:7" ht="15.75" thickBot="1" x14ac:dyDescent="0.3">
      <c r="A27" s="440" t="s">
        <v>418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419</v>
      </c>
      <c r="B29" s="550"/>
      <c r="C29" s="613"/>
    </row>
    <row r="30" spans="1:7" ht="15.75" thickBot="1" x14ac:dyDescent="0.3">
      <c r="A30" s="396" t="s">
        <v>420</v>
      </c>
      <c r="B30" s="549"/>
      <c r="C30" s="612"/>
    </row>
    <row r="31" spans="1:7" ht="15.75" thickBot="1" x14ac:dyDescent="0.3">
      <c r="A31" s="442" t="s">
        <v>421</v>
      </c>
      <c r="B31" s="550"/>
      <c r="C31" s="613"/>
    </row>
    <row r="32" spans="1:7" ht="15.75" thickBot="1" x14ac:dyDescent="0.3">
      <c r="A32" s="396" t="s">
        <v>422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11" t="s">
        <v>423</v>
      </c>
      <c r="B35" s="812"/>
      <c r="C35" s="812"/>
      <c r="D35" s="812"/>
    </row>
    <row r="36" spans="1:5" ht="15.75" thickBot="1" x14ac:dyDescent="0.3">
      <c r="A36" s="445" t="s">
        <v>51</v>
      </c>
      <c r="B36" s="446" t="s">
        <v>369</v>
      </c>
      <c r="C36" s="535"/>
      <c r="D36" s="536"/>
    </row>
    <row r="37" spans="1:5" ht="15.75" thickBot="1" x14ac:dyDescent="0.3">
      <c r="A37" s="381" t="s">
        <v>1156</v>
      </c>
      <c r="B37" s="449"/>
      <c r="C37" s="382"/>
      <c r="D37" s="537"/>
    </row>
    <row r="38" spans="1:5" ht="15.75" thickBot="1" x14ac:dyDescent="0.3">
      <c r="A38" s="383" t="s">
        <v>370</v>
      </c>
      <c r="B38" s="384" t="s">
        <v>371</v>
      </c>
      <c r="C38" s="382"/>
      <c r="D38" s="537"/>
    </row>
    <row r="39" spans="1:5" ht="15.75" thickBot="1" x14ac:dyDescent="0.3">
      <c r="A39" s="385" t="s">
        <v>372</v>
      </c>
      <c r="B39" s="538"/>
      <c r="C39" s="539"/>
      <c r="D39" s="540"/>
    </row>
    <row r="40" spans="1:5" ht="15.75" thickBot="1" x14ac:dyDescent="0.3">
      <c r="A40" s="388" t="s">
        <v>373</v>
      </c>
      <c r="B40" s="397"/>
      <c r="C40" s="539"/>
      <c r="D40" s="541"/>
    </row>
    <row r="41" spans="1:5" ht="15.75" thickBot="1" x14ac:dyDescent="0.3">
      <c r="A41" s="391" t="s">
        <v>374</v>
      </c>
      <c r="B41" s="538"/>
      <c r="C41" s="539"/>
      <c r="D41" s="540"/>
    </row>
    <row r="42" spans="1:5" ht="15.75" thickBot="1" x14ac:dyDescent="0.3">
      <c r="A42" s="392" t="s">
        <v>375</v>
      </c>
      <c r="B42" s="397"/>
      <c r="C42" s="539"/>
      <c r="D42" s="540"/>
    </row>
    <row r="43" spans="1:5" ht="15.75" thickBot="1" x14ac:dyDescent="0.3">
      <c r="A43" s="383" t="s">
        <v>376</v>
      </c>
      <c r="B43" s="393" t="s">
        <v>1112</v>
      </c>
      <c r="C43" s="804" t="s">
        <v>378</v>
      </c>
      <c r="D43" s="805"/>
    </row>
    <row r="44" spans="1:5" ht="15.75" thickBot="1" x14ac:dyDescent="0.3">
      <c r="A44" s="440" t="s">
        <v>379</v>
      </c>
      <c r="B44" s="395"/>
      <c r="C44" s="850"/>
      <c r="D44" s="851"/>
    </row>
    <row r="45" spans="1:5" ht="15.75" thickBot="1" x14ac:dyDescent="0.3">
      <c r="A45" s="441" t="s">
        <v>380</v>
      </c>
      <c r="B45" s="397"/>
      <c r="C45" s="539"/>
      <c r="D45" s="542"/>
    </row>
    <row r="46" spans="1:5" ht="15.75" thickBot="1" x14ac:dyDescent="0.3">
      <c r="A46" s="440" t="s">
        <v>381</v>
      </c>
      <c r="B46" s="395"/>
      <c r="C46" s="539"/>
      <c r="D46" s="540"/>
    </row>
    <row r="47" spans="1:5" ht="15" customHeight="1" thickBot="1" x14ac:dyDescent="0.3">
      <c r="A47" s="441" t="s">
        <v>382</v>
      </c>
      <c r="B47" s="397"/>
      <c r="C47" s="539"/>
      <c r="D47" s="540"/>
    </row>
    <row r="48" spans="1:5" ht="30" customHeight="1" thickBot="1" x14ac:dyDescent="0.3">
      <c r="A48" s="440" t="s">
        <v>1157</v>
      </c>
      <c r="B48" s="395"/>
      <c r="C48" s="539"/>
      <c r="D48" s="540"/>
      <c r="E48" s="146"/>
    </row>
    <row r="49" spans="1:7" ht="15.75" thickBot="1" x14ac:dyDescent="0.3">
      <c r="A49" s="453" t="s">
        <v>384</v>
      </c>
      <c r="B49" s="397"/>
      <c r="C49" s="539"/>
      <c r="D49" s="540"/>
      <c r="E49" s="146"/>
    </row>
    <row r="50" spans="1:7" ht="15.75" thickBot="1" x14ac:dyDescent="0.3">
      <c r="A50" s="401" t="s">
        <v>385</v>
      </c>
      <c r="B50" s="402" t="s">
        <v>1112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387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424</v>
      </c>
      <c r="B57" s="546" t="s">
        <v>1113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425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389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390</v>
      </c>
      <c r="B60" s="456" t="s">
        <v>391</v>
      </c>
      <c r="C60" s="398"/>
      <c r="D60" s="398"/>
    </row>
    <row r="61" spans="1:7" ht="15.75" thickBot="1" x14ac:dyDescent="0.3">
      <c r="A61" s="457" t="s">
        <v>392</v>
      </c>
      <c r="B61" s="615"/>
      <c r="C61" s="410"/>
      <c r="D61" s="80"/>
    </row>
    <row r="62" spans="1:7" ht="15.75" thickBot="1" x14ac:dyDescent="0.3">
      <c r="A62" s="458" t="s">
        <v>393</v>
      </c>
      <c r="B62" s="616"/>
      <c r="C62" s="409"/>
      <c r="D62" s="409"/>
    </row>
    <row r="63" spans="1:7" ht="15.75" thickBot="1" x14ac:dyDescent="0.3">
      <c r="A63" s="457" t="s">
        <v>394</v>
      </c>
      <c r="B63" s="615"/>
      <c r="C63" s="410"/>
      <c r="D63" s="410"/>
    </row>
    <row r="64" spans="1:7" ht="15.75" thickBot="1" x14ac:dyDescent="0.3">
      <c r="A64" s="418" t="s">
        <v>395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6" t="s">
        <v>427</v>
      </c>
      <c r="B66" s="837"/>
      <c r="C66" s="837"/>
      <c r="D66" s="846"/>
      <c r="F66" s="460"/>
    </row>
    <row r="67" spans="1:6" s="146" customFormat="1" ht="36.75" customHeight="1" thickBot="1" x14ac:dyDescent="0.3">
      <c r="A67" s="547" t="s">
        <v>428</v>
      </c>
      <c r="B67" s="492" t="s">
        <v>467</v>
      </c>
      <c r="C67" s="379"/>
      <c r="D67" s="461"/>
      <c r="F67" s="460"/>
    </row>
    <row r="68" spans="1:6" s="146" customFormat="1" ht="21.75" thickBot="1" x14ac:dyDescent="0.3">
      <c r="A68" s="487" t="s">
        <v>1117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1118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1119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429</v>
      </c>
      <c r="B71" s="546" t="s">
        <v>377</v>
      </c>
      <c r="C71" s="379"/>
      <c r="D71" s="461"/>
      <c r="F71" s="460"/>
    </row>
    <row r="72" spans="1:6" s="146" customFormat="1" ht="21.75" thickBot="1" x14ac:dyDescent="0.3">
      <c r="A72" s="462" t="s">
        <v>430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431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1120</v>
      </c>
      <c r="B74" s="463"/>
      <c r="C74" s="379"/>
      <c r="D74" s="461"/>
      <c r="F74" s="460"/>
    </row>
    <row r="75" spans="1:6" s="146" customFormat="1" ht="28.5" thickBot="1" x14ac:dyDescent="0.3">
      <c r="A75" s="467" t="s">
        <v>432</v>
      </c>
      <c r="B75" s="465"/>
      <c r="C75" s="379"/>
      <c r="D75" s="461"/>
      <c r="F75" s="460"/>
    </row>
    <row r="76" spans="1:6" s="146" customFormat="1" ht="28.5" thickBot="1" x14ac:dyDescent="0.3">
      <c r="A76" s="466" t="s">
        <v>433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1124</v>
      </c>
      <c r="B77" s="465"/>
      <c r="D77" s="469"/>
      <c r="F77" s="460"/>
    </row>
    <row r="78" spans="1:6" s="468" customFormat="1" ht="26.25" thickBot="1" x14ac:dyDescent="0.25">
      <c r="A78" s="462" t="s">
        <v>1126</v>
      </c>
      <c r="B78" s="463"/>
      <c r="D78" s="469"/>
      <c r="F78" s="460"/>
    </row>
    <row r="79" spans="1:6" s="468" customFormat="1" ht="28.5" thickBot="1" x14ac:dyDescent="0.25">
      <c r="A79" s="464" t="s">
        <v>434</v>
      </c>
      <c r="B79" s="465"/>
      <c r="D79" s="469"/>
      <c r="F79" s="460"/>
    </row>
    <row r="80" spans="1:6" s="468" customFormat="1" ht="13.5" thickBot="1" x14ac:dyDescent="0.25">
      <c r="A80" s="547" t="s">
        <v>435</v>
      </c>
      <c r="B80" s="551" t="s">
        <v>436</v>
      </c>
      <c r="C80" s="551" t="s">
        <v>437</v>
      </c>
      <c r="D80" s="552" t="s">
        <v>438</v>
      </c>
      <c r="F80" s="460"/>
    </row>
    <row r="81" spans="1:6" s="468" customFormat="1" ht="17.25" customHeight="1" thickBot="1" x14ac:dyDescent="0.25">
      <c r="A81" s="478" t="s">
        <v>1163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1164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440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441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6" t="s">
        <v>442</v>
      </c>
      <c r="B86" s="837"/>
      <c r="C86" s="837"/>
      <c r="D86" s="837"/>
      <c r="E86" s="846"/>
    </row>
    <row r="87" spans="1:6" s="146" customFormat="1" ht="36.75" customHeight="1" thickBot="1" x14ac:dyDescent="0.3">
      <c r="A87" s="547" t="s">
        <v>443</v>
      </c>
      <c r="B87" s="492" t="s">
        <v>468</v>
      </c>
      <c r="C87" s="553"/>
      <c r="D87" s="553"/>
      <c r="E87" s="554"/>
    </row>
    <row r="88" spans="1:6" s="146" customFormat="1" ht="15.75" thickBot="1" x14ac:dyDescent="0.3">
      <c r="A88" s="487" t="s">
        <v>1117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1118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1119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6" s="480" customFormat="1" ht="12.75" x14ac:dyDescent="0.2">
      <c r="A92" s="478" t="s">
        <v>447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429</v>
      </c>
      <c r="B93" s="546" t="s">
        <v>448</v>
      </c>
      <c r="C93" s="558" t="s">
        <v>449</v>
      </c>
      <c r="D93" s="558" t="s">
        <v>450</v>
      </c>
      <c r="E93" s="559" t="s">
        <v>451</v>
      </c>
    </row>
    <row r="94" spans="1:6" s="480" customFormat="1" ht="13.5" thickBot="1" x14ac:dyDescent="0.25">
      <c r="A94" s="481" t="s">
        <v>452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453</v>
      </c>
      <c r="B95" s="549" t="s">
        <v>454</v>
      </c>
      <c r="C95" s="612"/>
      <c r="D95" s="612"/>
      <c r="E95" s="612"/>
    </row>
    <row r="96" spans="1:6" ht="15.75" thickBot="1" x14ac:dyDescent="0.3">
      <c r="A96" s="847" t="s">
        <v>455</v>
      </c>
      <c r="B96" s="848"/>
      <c r="C96" s="848"/>
      <c r="D96" s="848"/>
      <c r="E96" s="849"/>
    </row>
    <row r="97" spans="1:5" s="468" customFormat="1" ht="34.5" customHeight="1" thickBot="1" x14ac:dyDescent="0.25">
      <c r="A97" s="482" t="s">
        <v>456</v>
      </c>
      <c r="B97" s="630" t="s">
        <v>1149</v>
      </c>
      <c r="C97" s="631" t="s">
        <v>1150</v>
      </c>
      <c r="D97" s="560"/>
      <c r="E97" s="483"/>
    </row>
    <row r="98" spans="1:5" s="468" customFormat="1" ht="13.5" thickBot="1" x14ac:dyDescent="0.25">
      <c r="A98" s="496" t="s">
        <v>1151</v>
      </c>
      <c r="B98" s="473"/>
      <c r="C98" s="473"/>
      <c r="E98" s="469"/>
    </row>
    <row r="99" spans="1:5" s="480" customFormat="1" ht="13.5" thickBot="1" x14ac:dyDescent="0.25">
      <c r="A99" s="467" t="s">
        <v>1152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1153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1154</v>
      </c>
      <c r="B101" s="484"/>
      <c r="C101" s="484"/>
      <c r="D101" s="468"/>
      <c r="E101" s="469"/>
    </row>
    <row r="102" spans="1:5" ht="15.75" thickBot="1" x14ac:dyDescent="0.3">
      <c r="A102" s="499" t="s">
        <v>1155</v>
      </c>
      <c r="B102" s="485"/>
      <c r="C102" s="485"/>
      <c r="D102" s="468"/>
      <c r="E102" s="403"/>
    </row>
    <row r="103" spans="1:5" ht="33" customHeight="1" thickBot="1" x14ac:dyDescent="0.3">
      <c r="A103" s="486" t="s">
        <v>464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00" t="s">
        <v>469</v>
      </c>
      <c r="B105" s="801"/>
      <c r="C105" s="801"/>
      <c r="D105" s="424" t="s">
        <v>368</v>
      </c>
    </row>
    <row r="106" spans="1:5" ht="15.75" thickBot="1" x14ac:dyDescent="0.3">
      <c r="A106" s="802"/>
      <c r="B106" s="803"/>
      <c r="C106" s="803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59"/>
  <sheetViews>
    <sheetView workbookViewId="0">
      <selection activeCell="E196" sqref="E196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19" t="s">
        <v>250</v>
      </c>
      <c r="C1" s="819"/>
      <c r="D1" s="819"/>
      <c r="E1" s="819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904" t="s">
        <v>1073</v>
      </c>
      <c r="E2" s="905"/>
      <c r="F2" s="905"/>
      <c r="G2" s="905"/>
      <c r="H2" s="906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4" t="s">
        <v>251</v>
      </c>
      <c r="B3" s="815"/>
      <c r="C3" s="258" t="s">
        <v>252</v>
      </c>
      <c r="D3" s="854" t="s">
        <v>253</v>
      </c>
      <c r="E3" s="855"/>
      <c r="F3" s="855"/>
      <c r="G3" s="855"/>
      <c r="H3" s="856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5" t="s">
        <v>1</v>
      </c>
      <c r="B4" s="817"/>
      <c r="C4" s="259" t="s">
        <v>924</v>
      </c>
      <c r="D4" s="854" t="s">
        <v>254</v>
      </c>
      <c r="E4" s="855"/>
      <c r="F4" s="855"/>
      <c r="G4" s="855"/>
      <c r="H4" s="856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91" t="s">
        <v>146</v>
      </c>
      <c r="B5" s="817"/>
      <c r="C5" s="260" t="s">
        <v>255</v>
      </c>
      <c r="D5" s="854" t="s">
        <v>1075</v>
      </c>
      <c r="E5" s="855"/>
      <c r="F5" s="855"/>
      <c r="G5" s="855"/>
      <c r="H5" s="856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5" t="s">
        <v>2</v>
      </c>
      <c r="B6" s="817"/>
      <c r="C6" s="259" t="s">
        <v>3</v>
      </c>
      <c r="D6" s="854" t="s">
        <v>256</v>
      </c>
      <c r="E6" s="855"/>
      <c r="F6" s="855"/>
      <c r="G6" s="855"/>
      <c r="H6" s="856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91" t="s">
        <v>4</v>
      </c>
      <c r="B7" s="817"/>
      <c r="C7" s="261" t="s">
        <v>111</v>
      </c>
      <c r="D7" s="854" t="s">
        <v>257</v>
      </c>
      <c r="E7" s="855"/>
      <c r="F7" s="855"/>
      <c r="G7" s="855"/>
      <c r="H7" s="856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5" t="s">
        <v>229</v>
      </c>
      <c r="B8" s="817"/>
      <c r="C8" s="262" t="s">
        <v>1078</v>
      </c>
      <c r="D8" s="901" t="s">
        <v>1079</v>
      </c>
      <c r="E8" s="902"/>
      <c r="F8" s="902"/>
      <c r="G8" s="902"/>
      <c r="H8" s="903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91" t="s">
        <v>228</v>
      </c>
      <c r="B9" s="817"/>
      <c r="C9" s="263" t="s">
        <v>1081</v>
      </c>
      <c r="D9" s="901" t="s">
        <v>1080</v>
      </c>
      <c r="E9" s="902"/>
      <c r="F9" s="902"/>
      <c r="G9" s="902"/>
      <c r="H9" s="903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5" t="s">
        <v>6</v>
      </c>
      <c r="B10" s="817"/>
      <c r="C10" s="264">
        <v>100</v>
      </c>
      <c r="D10" s="887" t="s">
        <v>258</v>
      </c>
      <c r="E10" s="888"/>
      <c r="F10" s="888"/>
      <c r="G10" s="888"/>
      <c r="H10" s="889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91" t="s">
        <v>7</v>
      </c>
      <c r="B11" s="817"/>
      <c r="C11" s="260">
        <v>50</v>
      </c>
      <c r="D11" s="887" t="s">
        <v>259</v>
      </c>
      <c r="E11" s="888"/>
      <c r="F11" s="888"/>
      <c r="G11" s="888"/>
      <c r="H11" s="889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900" t="s">
        <v>8</v>
      </c>
      <c r="B12" s="817"/>
      <c r="C12" s="259">
        <v>50</v>
      </c>
      <c r="D12" s="887" t="s">
        <v>260</v>
      </c>
      <c r="E12" s="888"/>
      <c r="F12" s="888"/>
      <c r="G12" s="888"/>
      <c r="H12" s="889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91" t="s">
        <v>224</v>
      </c>
      <c r="B13" s="817"/>
      <c r="C13" s="260">
        <v>20</v>
      </c>
      <c r="D13" s="854" t="s">
        <v>261</v>
      </c>
      <c r="E13" s="855"/>
      <c r="F13" s="855"/>
      <c r="G13" s="855"/>
      <c r="H13" s="856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5" t="s">
        <v>9</v>
      </c>
      <c r="B14" s="817"/>
      <c r="C14" s="259">
        <v>1.5</v>
      </c>
      <c r="D14" s="854" t="s">
        <v>262</v>
      </c>
      <c r="E14" s="855"/>
      <c r="F14" s="855"/>
      <c r="G14" s="855"/>
      <c r="H14" s="856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86" t="s">
        <v>147</v>
      </c>
      <c r="B15" s="817"/>
      <c r="C15" s="265" t="s">
        <v>11</v>
      </c>
      <c r="D15" s="887" t="s">
        <v>263</v>
      </c>
      <c r="E15" s="888"/>
      <c r="F15" s="888"/>
      <c r="G15" s="888"/>
      <c r="H15" s="889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0" t="s">
        <v>148</v>
      </c>
      <c r="B16" s="817"/>
      <c r="C16" s="266" t="s">
        <v>13</v>
      </c>
      <c r="D16" s="887" t="s">
        <v>264</v>
      </c>
      <c r="E16" s="888"/>
      <c r="F16" s="888"/>
      <c r="G16" s="888"/>
      <c r="H16" s="889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91" t="s">
        <v>14</v>
      </c>
      <c r="B17" s="817"/>
      <c r="C17" s="265" t="s">
        <v>189</v>
      </c>
      <c r="D17" s="887" t="s">
        <v>265</v>
      </c>
      <c r="E17" s="888"/>
      <c r="F17" s="888"/>
      <c r="G17" s="888"/>
      <c r="H17" s="889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2" t="s">
        <v>155</v>
      </c>
      <c r="B19" s="893"/>
      <c r="C19" s="893"/>
      <c r="D19" s="893"/>
      <c r="E19" s="893"/>
      <c r="F19" s="893"/>
      <c r="G19" s="893"/>
      <c r="H19" s="894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5" t="s">
        <v>154</v>
      </c>
      <c r="B38" s="896"/>
      <c r="C38" s="896"/>
      <c r="D38" s="896"/>
      <c r="E38" s="897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898" t="s">
        <v>153</v>
      </c>
      <c r="B58" s="899"/>
      <c r="C58" s="899"/>
      <c r="D58" s="899"/>
      <c r="E58" s="899"/>
      <c r="F58" s="899"/>
      <c r="G58" s="899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3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84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84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84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84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84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84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84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84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84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84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84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84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84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84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84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878" t="s">
        <v>286</v>
      </c>
      <c r="B76" s="879"/>
      <c r="C76" s="879"/>
      <c r="D76" s="879"/>
      <c r="E76" s="879"/>
      <c r="F76" s="879"/>
      <c r="G76" s="880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881" t="s">
        <v>292</v>
      </c>
      <c r="G77" s="882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20" t="s">
        <v>152</v>
      </c>
      <c r="B79" s="826"/>
      <c r="C79" s="827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20"/>
      <c r="B90" s="826"/>
      <c r="C90" s="827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875"/>
      <c r="E92" s="876"/>
      <c r="F92" s="877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875"/>
      <c r="E93" s="876"/>
      <c r="F93" s="877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875"/>
      <c r="E94" s="876"/>
      <c r="F94" s="877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875"/>
      <c r="E95" s="876"/>
      <c r="F95" s="877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875"/>
      <c r="E96" s="876"/>
      <c r="F96" s="877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11" t="s">
        <v>150</v>
      </c>
      <c r="B98" s="812"/>
      <c r="C98" s="812"/>
      <c r="D98" s="812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1202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1175</v>
      </c>
      <c r="B100" s="274">
        <v>50</v>
      </c>
      <c r="C100" s="269" t="s">
        <v>54</v>
      </c>
      <c r="D100" s="269" t="s">
        <v>1185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1176</v>
      </c>
      <c r="B101" s="294">
        <v>50</v>
      </c>
      <c r="C101" s="295" t="s">
        <v>54</v>
      </c>
      <c r="D101" s="295" t="s">
        <v>1192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1203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20" t="s">
        <v>151</v>
      </c>
      <c r="B104" s="860"/>
      <c r="C104" s="860"/>
      <c r="D104" s="860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8" t="s">
        <v>386</v>
      </c>
      <c r="B114" s="809"/>
      <c r="C114" s="809"/>
      <c r="D114" s="809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1156</v>
      </c>
      <c r="B116" s="661">
        <v>700000</v>
      </c>
      <c r="C116" s="869" t="s">
        <v>1174</v>
      </c>
      <c r="D116" s="870"/>
      <c r="E116" s="870"/>
      <c r="F116" s="871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370</v>
      </c>
      <c r="B117" s="384" t="s">
        <v>371</v>
      </c>
      <c r="C117" s="872" t="s">
        <v>1085</v>
      </c>
      <c r="D117" s="873"/>
      <c r="E117" s="873"/>
      <c r="F117" s="874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372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373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374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375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376</v>
      </c>
      <c r="B122" s="393" t="s">
        <v>377</v>
      </c>
      <c r="C122" s="804" t="s">
        <v>378</v>
      </c>
      <c r="D122" s="805"/>
      <c r="E122" s="869" t="s">
        <v>1086</v>
      </c>
      <c r="F122" s="870"/>
      <c r="G122" s="870"/>
      <c r="H122" s="871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379</v>
      </c>
      <c r="B123" s="395"/>
      <c r="C123" s="867"/>
      <c r="D123" s="868"/>
      <c r="E123" s="869" t="s">
        <v>1173</v>
      </c>
      <c r="F123" s="870"/>
      <c r="G123" s="870"/>
      <c r="H123" s="871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385</v>
      </c>
      <c r="B127" s="402" t="s">
        <v>377</v>
      </c>
      <c r="C127" s="872" t="s">
        <v>1088</v>
      </c>
      <c r="D127" s="873"/>
      <c r="E127" s="873"/>
      <c r="F127" s="874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1162</v>
      </c>
      <c r="B134" s="633" t="s">
        <v>429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1160</v>
      </c>
      <c r="B135" s="654" t="s">
        <v>11</v>
      </c>
      <c r="C135" s="854" t="s">
        <v>1090</v>
      </c>
      <c r="D135" s="855"/>
      <c r="E135" s="855"/>
      <c r="F135" s="855"/>
      <c r="G135" s="856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1159</v>
      </c>
      <c r="B136" s="655">
        <v>1000000</v>
      </c>
      <c r="C136" s="857" t="s">
        <v>1168</v>
      </c>
      <c r="D136" s="858"/>
      <c r="E136" s="858"/>
      <c r="F136" s="859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389</v>
      </c>
      <c r="B137" s="656">
        <v>200</v>
      </c>
      <c r="C137" s="857" t="s">
        <v>1167</v>
      </c>
      <c r="D137" s="858"/>
      <c r="E137" s="858"/>
      <c r="F137" s="859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1158</v>
      </c>
      <c r="B138" s="632"/>
      <c r="C138" s="857" t="s">
        <v>1169</v>
      </c>
      <c r="D138" s="858"/>
      <c r="E138" s="858"/>
      <c r="F138" s="859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389</v>
      </c>
      <c r="B139" s="417"/>
      <c r="C139" s="857" t="s">
        <v>1167</v>
      </c>
      <c r="D139" s="858"/>
      <c r="E139" s="858"/>
      <c r="F139" s="859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1161</v>
      </c>
      <c r="B140" s="384" t="s">
        <v>429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4" t="s">
        <v>1090</v>
      </c>
      <c r="D141" s="855"/>
      <c r="E141" s="855"/>
      <c r="F141" s="855"/>
      <c r="G141" s="856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388</v>
      </c>
      <c r="B142" s="419"/>
      <c r="C142" s="857" t="s">
        <v>1170</v>
      </c>
      <c r="D142" s="858"/>
      <c r="E142" s="858"/>
      <c r="F142" s="859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389</v>
      </c>
      <c r="B143" s="635"/>
      <c r="C143" s="857" t="s">
        <v>1167</v>
      </c>
      <c r="D143" s="858"/>
      <c r="E143" s="858"/>
      <c r="F143" s="859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1165</v>
      </c>
      <c r="B144" s="662" t="s">
        <v>11</v>
      </c>
      <c r="C144" s="854" t="s">
        <v>1090</v>
      </c>
      <c r="D144" s="855"/>
      <c r="E144" s="855"/>
      <c r="F144" s="855"/>
      <c r="G144" s="856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1145</v>
      </c>
      <c r="B145" s="656">
        <v>10000</v>
      </c>
      <c r="C145" s="857" t="s">
        <v>1171</v>
      </c>
      <c r="D145" s="858"/>
      <c r="E145" s="858"/>
      <c r="F145" s="859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389</v>
      </c>
      <c r="B146" s="655">
        <v>100</v>
      </c>
      <c r="C146" s="857" t="s">
        <v>1167</v>
      </c>
      <c r="D146" s="858"/>
      <c r="E146" s="858"/>
      <c r="F146" s="859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1146</v>
      </c>
      <c r="B147" s="777" t="s">
        <v>391</v>
      </c>
      <c r="C147" s="857" t="s">
        <v>1172</v>
      </c>
      <c r="D147" s="858"/>
      <c r="E147" s="858"/>
      <c r="F147" s="859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392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395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00" t="s">
        <v>397</v>
      </c>
      <c r="B153" s="801"/>
      <c r="C153" s="801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02"/>
      <c r="B154" s="803"/>
      <c r="C154" s="803"/>
      <c r="D154" s="571" t="s">
        <v>11</v>
      </c>
      <c r="E154" s="854" t="s">
        <v>1090</v>
      </c>
      <c r="F154" s="855"/>
      <c r="G154" s="855"/>
      <c r="H154" s="855"/>
      <c r="I154" s="856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00" t="s">
        <v>1233</v>
      </c>
      <c r="B155" s="801"/>
      <c r="C155" s="801"/>
      <c r="D155" s="424" t="s">
        <v>368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02"/>
      <c r="B156" s="803"/>
      <c r="C156" s="803"/>
      <c r="D156" s="571" t="s">
        <v>11</v>
      </c>
      <c r="E156" s="854" t="s">
        <v>1090</v>
      </c>
      <c r="F156" s="855"/>
      <c r="G156" s="855"/>
      <c r="H156" s="855"/>
      <c r="I156" s="856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861"/>
      <c r="I159" s="843"/>
      <c r="J159" s="843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862" t="s">
        <v>58</v>
      </c>
      <c r="B160" s="864" t="s">
        <v>307</v>
      </c>
      <c r="C160" s="865"/>
      <c r="D160" s="865"/>
      <c r="E160" s="865"/>
      <c r="F160" s="865"/>
      <c r="G160" s="866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863"/>
      <c r="B161" s="28" t="s">
        <v>367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1234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f>IF(B162&gt;0,(B162*(D162/100)),0)</f>
        <v>2.6363999999999996</v>
      </c>
      <c r="D162" s="756">
        <f>IF(B162&gt;0,VLOOKUP(A162,'[1]Lista Suspensa'!$A$1:$F$90,3,)," ")</f>
        <v>87.88</v>
      </c>
      <c r="E162" s="753">
        <f>IF(OR(B162&gt;0,C162&gt;0),VLOOKUP(A162,'[1]Lista Suspensa'!$A$1:$F$90,4,),0)</f>
        <v>8.9600000000000009</v>
      </c>
      <c r="F162" s="761">
        <f>IF(OR(B162&gt;0,C162&gt;0),VLOOKUP(A162,'[1]Lista Suspensa'!$A$1:$F$90,5,),0)</f>
        <v>90.265000000000001</v>
      </c>
      <c r="G162" s="764">
        <f>IF(OR(B162&gt;0,C162&gt;0),VLOOKUP(A162,'[1]Lista Suspensa'!$A$1:$F$90,6,),0)</f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f t="shared" ref="C163:C166" si="1">IF(B163&gt;0,(B163*(D163/100)),0)</f>
        <v>0.88650000000000007</v>
      </c>
      <c r="D163" s="757">
        <f>IF(B163&gt;0,VLOOKUP(A163,'[1]Lista Suspensa'!$A$1:$F$90,3,)," ")</f>
        <v>88.65</v>
      </c>
      <c r="E163" s="754">
        <f>IF(OR(B163&gt;0,C163&gt;0),VLOOKUP(A163,'[1]Lista Suspensa'!$A$1:$F$90,4,),0)</f>
        <v>48.84</v>
      </c>
      <c r="F163" s="762">
        <f>IF(OR(B163&gt;0,C163&gt;0),VLOOKUP(A163,'[1]Lista Suspensa'!$A$1:$F$90,5,),0)</f>
        <v>78.165000000000006</v>
      </c>
      <c r="G163" s="765">
        <f>IF(OR(B163&gt;0,C163&gt;0),VLOOKUP(A163,'[1]Lista Suspensa'!$A$1:$F$90,6,),0)</f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tr">
        <f>IF(B164&gt;0,VLOOKUP(A164,'[1]Lista Suspensa'!$A$1:$F$90,3,)," ")</f>
        <v xml:space="preserve"> </v>
      </c>
      <c r="E164" s="753">
        <f>IF(OR(B164&gt;0,C164&gt;0),VLOOKUP(A164,'[1]Lista Suspensa'!$A$1:$F$90,4,),0)</f>
        <v>7.18</v>
      </c>
      <c r="F164" s="761">
        <f>IF(OR(B164&gt;0,C164&gt;0),VLOOKUP(A164,'[1]Lista Suspensa'!$A$1:$F$90,5,),0)</f>
        <v>61.58</v>
      </c>
      <c r="G164" s="764">
        <f>IF(OR(B164&gt;0,C164&gt;0),VLOOKUP(A164,'[1]Lista Suspensa'!$A$1:$F$90,6,),0)</f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f t="shared" si="1"/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>
        <f t="shared" si="1"/>
        <v>0</v>
      </c>
      <c r="D166" s="758" t="str">
        <f>IF(B166&gt;0,VLOOKUP(A166,'[1]Lista Suspensa'!$A$1:$F$90,3,)," ")</f>
        <v xml:space="preserve"> </v>
      </c>
      <c r="E166" s="759">
        <f>IF(OR(B166&gt;0,C166&gt;0),VLOOKUP(A166,'[1]Lista Suspensa'!$A$1:$F$90,4,),0)</f>
        <v>0</v>
      </c>
      <c r="F166" s="763">
        <f>IF(OR(B166&gt;0,C166&gt;0),VLOOKUP(A166,'[1]Lista Suspensa'!$A$1:$F$90,5,),0)</f>
        <v>0</v>
      </c>
      <c r="G166" s="766">
        <f>IF(OR(B166&gt;0,C166&gt;0),VLOOKUP(A166,'[1]Lista Suspensa'!$A$1:$F$90,6,),0)</f>
        <v>0</v>
      </c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11" t="s">
        <v>227</v>
      </c>
      <c r="B169" s="812"/>
      <c r="C169" s="812"/>
      <c r="D169" s="812"/>
      <c r="E169" s="812"/>
      <c r="F169" s="812"/>
      <c r="G169" s="812"/>
      <c r="H169" s="812"/>
      <c r="I169" s="812"/>
      <c r="J169" s="813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917" t="s">
        <v>312</v>
      </c>
      <c r="B176" s="918"/>
      <c r="C176" s="918"/>
      <c r="D176" s="918"/>
      <c r="E176" s="918"/>
      <c r="F176" s="918"/>
      <c r="G176" s="918"/>
      <c r="H176" s="918"/>
      <c r="I176" s="918"/>
      <c r="J176" s="919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917" t="s">
        <v>1236</v>
      </c>
      <c r="B177" s="918"/>
      <c r="C177" s="918"/>
      <c r="D177" s="918"/>
      <c r="E177" s="918"/>
      <c r="F177" s="918"/>
      <c r="G177" s="918"/>
      <c r="H177" s="918"/>
      <c r="I177" s="918"/>
      <c r="J177" s="919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917" t="s">
        <v>1237</v>
      </c>
      <c r="B178" s="918"/>
      <c r="C178" s="918"/>
      <c r="D178" s="918"/>
      <c r="E178" s="918"/>
      <c r="F178" s="918"/>
      <c r="G178" s="918"/>
      <c r="H178" s="918"/>
      <c r="I178" s="918"/>
      <c r="J178" s="919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920" t="s">
        <v>1238</v>
      </c>
      <c r="B179" s="921"/>
      <c r="C179" s="921"/>
      <c r="D179" s="921"/>
      <c r="E179" s="921"/>
      <c r="F179" s="921"/>
      <c r="G179" s="921"/>
      <c r="H179" s="921"/>
      <c r="I179" s="921"/>
      <c r="J179" s="922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923" t="s">
        <v>313</v>
      </c>
      <c r="B180" s="924"/>
      <c r="C180" s="924"/>
      <c r="D180" s="924"/>
      <c r="E180" s="924"/>
      <c r="F180" s="924"/>
      <c r="G180" s="924"/>
      <c r="H180" s="924"/>
      <c r="I180" s="924"/>
      <c r="J180" s="925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923" t="s">
        <v>314</v>
      </c>
      <c r="B181" s="924"/>
      <c r="C181" s="924"/>
      <c r="D181" s="924"/>
      <c r="E181" s="924"/>
      <c r="F181" s="924"/>
      <c r="G181" s="924"/>
      <c r="H181" s="924"/>
      <c r="I181" s="924"/>
      <c r="J181" s="925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911" t="s">
        <v>1235</v>
      </c>
      <c r="B183" s="912"/>
      <c r="C183" s="912"/>
      <c r="D183" s="912"/>
      <c r="E183" s="912"/>
      <c r="F183" s="913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20" t="s">
        <v>0</v>
      </c>
      <c r="B184" s="907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429</v>
      </c>
      <c r="B185" s="551" t="s">
        <v>368</v>
      </c>
      <c r="C185" s="914" t="s">
        <v>1251</v>
      </c>
      <c r="D185" s="915"/>
      <c r="E185" s="916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1204</v>
      </c>
      <c r="B186" s="774" t="s">
        <v>1227</v>
      </c>
      <c r="C186" s="908" t="s">
        <v>1252</v>
      </c>
      <c r="D186" s="909"/>
      <c r="E186" s="910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1206</v>
      </c>
      <c r="B187" s="773" t="s">
        <v>1207</v>
      </c>
      <c r="C187" s="857" t="s">
        <v>1253</v>
      </c>
      <c r="D187" s="858"/>
      <c r="E187" s="859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1208</v>
      </c>
      <c r="B188" s="724"/>
      <c r="C188" s="857" t="s">
        <v>1254</v>
      </c>
      <c r="D188" s="858"/>
      <c r="E188" s="859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1210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1211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11" t="s">
        <v>1212</v>
      </c>
      <c r="B192" s="812"/>
      <c r="C192" s="812"/>
      <c r="D192" s="812"/>
      <c r="E192" s="812"/>
      <c r="F192" s="813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1213</v>
      </c>
      <c r="B193" s="700" t="s">
        <v>1222</v>
      </c>
      <c r="C193" s="700" t="s">
        <v>1240</v>
      </c>
      <c r="D193" s="701" t="s">
        <v>1239</v>
      </c>
      <c r="E193" s="700" t="s">
        <v>1224</v>
      </c>
      <c r="F193" s="700" t="s">
        <v>1225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1215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1216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1241</v>
      </c>
      <c r="C196" s="731" t="s">
        <v>1242</v>
      </c>
      <c r="D196" s="731" t="s">
        <v>1243</v>
      </c>
      <c r="E196" s="731" t="s">
        <v>1244</v>
      </c>
      <c r="F196" s="778" t="s">
        <v>1245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11" t="s">
        <v>1217</v>
      </c>
      <c r="B198" s="812"/>
      <c r="C198" s="812"/>
      <c r="D198" s="813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1213</v>
      </c>
      <c r="B199" s="700" t="s">
        <v>1246</v>
      </c>
      <c r="C199" s="700" t="s">
        <v>1247</v>
      </c>
      <c r="D199" s="700" t="s">
        <v>1220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1215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1216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1248</v>
      </c>
      <c r="C202" s="778" t="s">
        <v>1249</v>
      </c>
      <c r="D202" s="778" t="s">
        <v>1250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PsTu19i1XfnNnQwnoDpHrp7/h5sYZw/gY/8CuolX4oau4GH9oeGnorj3tmnsZhluetKe2HYsg/4jG2pPha6uPg==" saltValue="/E8o2+wTaeXllxLUOndV+Q==" spinCount="100000" sheet="1" objects="1" scenarios="1"/>
  <mergeCells count="89"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76:G76"/>
    <mergeCell ref="F77:G77"/>
    <mergeCell ref="A90:C90"/>
    <mergeCell ref="D92:F92"/>
    <mergeCell ref="A79:C79"/>
    <mergeCell ref="D94:F94"/>
    <mergeCell ref="D95:F95"/>
    <mergeCell ref="D96:F96"/>
    <mergeCell ref="A98:D98"/>
    <mergeCell ref="D93:F93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7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9" t="s">
        <v>466</v>
      </c>
      <c r="C1" s="819"/>
      <c r="D1" s="819"/>
      <c r="E1" s="819"/>
      <c r="F1" s="819"/>
      <c r="G1" s="828"/>
      <c r="H1" s="828"/>
      <c r="I1" s="828"/>
      <c r="J1" s="828"/>
      <c r="K1" s="828"/>
      <c r="L1" s="828"/>
      <c r="M1" s="828"/>
      <c r="N1" s="828"/>
      <c r="O1" s="828"/>
      <c r="P1" s="828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398</v>
      </c>
      <c r="B2" s="438"/>
      <c r="C2" s="928" t="s">
        <v>1073</v>
      </c>
      <c r="D2" s="929"/>
      <c r="E2" s="929"/>
      <c r="F2" s="930"/>
    </row>
    <row r="3" spans="1:95" ht="15.75" thickBot="1" x14ac:dyDescent="0.3">
      <c r="A3" s="427" t="s">
        <v>399</v>
      </c>
      <c r="B3" s="603" t="s">
        <v>1141</v>
      </c>
      <c r="C3" s="869" t="s">
        <v>1074</v>
      </c>
      <c r="D3" s="870"/>
      <c r="E3" s="870"/>
      <c r="F3" s="871"/>
    </row>
    <row r="4" spans="1:95" ht="15.75" thickBot="1" x14ac:dyDescent="0.3">
      <c r="A4" s="388" t="s">
        <v>1</v>
      </c>
      <c r="B4" s="604" t="s">
        <v>924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862</v>
      </c>
      <c r="C5" s="523" t="s">
        <v>1075</v>
      </c>
      <c r="D5" s="516"/>
      <c r="E5" s="516"/>
      <c r="F5" s="524"/>
      <c r="G5" s="518"/>
    </row>
    <row r="6" spans="1:95" ht="15.75" thickBot="1" x14ac:dyDescent="0.3">
      <c r="A6" s="388" t="s">
        <v>400</v>
      </c>
      <c r="B6" s="604" t="s">
        <v>1142</v>
      </c>
      <c r="C6" s="869" t="s">
        <v>1076</v>
      </c>
      <c r="D6" s="870"/>
      <c r="E6" s="870"/>
      <c r="F6" s="871"/>
      <c r="G6" s="146"/>
    </row>
    <row r="7" spans="1:95" ht="15.75" thickBot="1" x14ac:dyDescent="0.3">
      <c r="A7" s="428" t="s">
        <v>401</v>
      </c>
      <c r="B7" s="605" t="s">
        <v>1143</v>
      </c>
      <c r="C7" s="869" t="s">
        <v>1077</v>
      </c>
      <c r="D7" s="870"/>
      <c r="E7" s="870"/>
      <c r="F7" s="871"/>
    </row>
    <row r="8" spans="1:95" ht="15.75" thickBot="1" x14ac:dyDescent="0.3">
      <c r="A8" s="388" t="s">
        <v>402</v>
      </c>
      <c r="B8" s="604" t="s">
        <v>1144</v>
      </c>
      <c r="C8" s="869" t="s">
        <v>1084</v>
      </c>
      <c r="D8" s="870"/>
      <c r="E8" s="870"/>
      <c r="F8" s="871"/>
    </row>
    <row r="9" spans="1:95" ht="15.75" thickBot="1" x14ac:dyDescent="0.3">
      <c r="A9" s="429" t="s">
        <v>403</v>
      </c>
      <c r="B9" s="606">
        <v>44927</v>
      </c>
      <c r="C9" s="525" t="s">
        <v>1104</v>
      </c>
      <c r="D9" s="377"/>
      <c r="E9" s="377"/>
      <c r="F9" s="526"/>
      <c r="G9" s="519"/>
    </row>
    <row r="10" spans="1:95" ht="15.75" thickBot="1" x14ac:dyDescent="0.3">
      <c r="A10" s="430" t="s">
        <v>404</v>
      </c>
      <c r="B10" s="607">
        <v>45291</v>
      </c>
      <c r="C10" s="527" t="s">
        <v>1105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405</v>
      </c>
      <c r="B11" s="608" t="s">
        <v>1054</v>
      </c>
      <c r="C11" s="609" t="s">
        <v>1059</v>
      </c>
      <c r="D11" s="610" t="s">
        <v>1063</v>
      </c>
      <c r="E11" s="520" t="s">
        <v>1082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406</v>
      </c>
      <c r="B12" s="600" t="s">
        <v>1070</v>
      </c>
      <c r="C12" s="600" t="s">
        <v>417</v>
      </c>
      <c r="D12" s="600" t="s">
        <v>419</v>
      </c>
      <c r="E12" s="601" t="s">
        <v>418</v>
      </c>
      <c r="F12" s="602" t="s">
        <v>240</v>
      </c>
      <c r="G12" s="520" t="s">
        <v>1083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11" t="s">
        <v>407</v>
      </c>
      <c r="B14" s="812"/>
      <c r="C14" s="813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408</v>
      </c>
      <c r="B15" s="594" t="s">
        <v>1106</v>
      </c>
      <c r="C15" s="596" t="s">
        <v>1107</v>
      </c>
      <c r="D15" s="858" t="s">
        <v>1108</v>
      </c>
      <c r="E15" s="858"/>
      <c r="F15" s="859"/>
      <c r="G15" s="518"/>
      <c r="H15" s="146"/>
      <c r="I15" s="146"/>
      <c r="J15" s="146"/>
      <c r="L15" s="378"/>
    </row>
    <row r="16" spans="1:95" ht="15.75" thickBot="1" x14ac:dyDescent="0.3">
      <c r="A16" s="432" t="s">
        <v>409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410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411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412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413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414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415</v>
      </c>
      <c r="B23" s="586" t="s">
        <v>1106</v>
      </c>
      <c r="C23" s="384" t="s">
        <v>1107</v>
      </c>
      <c r="D23" s="858" t="s">
        <v>1109</v>
      </c>
      <c r="E23" s="858"/>
      <c r="F23" s="859"/>
    </row>
    <row r="24" spans="1:7" ht="45.75" customHeight="1" thickBot="1" x14ac:dyDescent="0.3">
      <c r="A24" s="439" t="s">
        <v>416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417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418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419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420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421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422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11" t="s">
        <v>423</v>
      </c>
      <c r="B34" s="812"/>
      <c r="C34" s="812"/>
      <c r="D34" s="812"/>
    </row>
    <row r="35" spans="1:8" ht="15.75" thickBot="1" x14ac:dyDescent="0.3">
      <c r="A35" s="445" t="s">
        <v>51</v>
      </c>
      <c r="B35" s="446" t="s">
        <v>1110</v>
      </c>
      <c r="C35" s="447"/>
      <c r="D35" s="448"/>
    </row>
    <row r="36" spans="1:8" ht="15.75" thickBot="1" x14ac:dyDescent="0.3">
      <c r="A36" s="381" t="s">
        <v>423</v>
      </c>
      <c r="B36" s="585">
        <v>73612400</v>
      </c>
      <c r="C36" s="869" t="s">
        <v>1111</v>
      </c>
      <c r="D36" s="870"/>
      <c r="E36" s="870"/>
      <c r="F36" s="871"/>
    </row>
    <row r="37" spans="1:8" ht="27.75" customHeight="1" thickBot="1" x14ac:dyDescent="0.3">
      <c r="A37" s="383" t="s">
        <v>370</v>
      </c>
      <c r="B37" s="384" t="s">
        <v>371</v>
      </c>
      <c r="C37" s="872" t="s">
        <v>1085</v>
      </c>
      <c r="D37" s="873"/>
      <c r="E37" s="873"/>
      <c r="F37" s="874"/>
    </row>
    <row r="38" spans="1:8" ht="15.75" thickBot="1" x14ac:dyDescent="0.3">
      <c r="A38" s="385" t="s">
        <v>372</v>
      </c>
      <c r="B38" s="583">
        <v>60</v>
      </c>
      <c r="C38" s="386"/>
      <c r="D38" s="387"/>
    </row>
    <row r="39" spans="1:8" ht="15.75" thickBot="1" x14ac:dyDescent="0.3">
      <c r="A39" s="388" t="s">
        <v>373</v>
      </c>
      <c r="B39" s="584">
        <v>30</v>
      </c>
      <c r="C39" s="386"/>
      <c r="D39" s="390"/>
    </row>
    <row r="40" spans="1:8" ht="15.75" thickBot="1" x14ac:dyDescent="0.3">
      <c r="A40" s="391" t="s">
        <v>374</v>
      </c>
      <c r="B40" s="583"/>
      <c r="C40" s="386"/>
      <c r="D40" s="387"/>
    </row>
    <row r="41" spans="1:8" ht="15.75" thickBot="1" x14ac:dyDescent="0.3">
      <c r="A41" s="392" t="s">
        <v>375</v>
      </c>
      <c r="B41" s="584">
        <v>10</v>
      </c>
      <c r="C41" s="386"/>
      <c r="D41" s="387"/>
    </row>
    <row r="42" spans="1:8" ht="15.75" thickBot="1" x14ac:dyDescent="0.3">
      <c r="A42" s="383" t="s">
        <v>376</v>
      </c>
      <c r="B42" s="393" t="s">
        <v>1112</v>
      </c>
      <c r="C42" s="804" t="s">
        <v>378</v>
      </c>
      <c r="D42" s="805"/>
      <c r="E42" s="869" t="s">
        <v>1086</v>
      </c>
      <c r="F42" s="870"/>
      <c r="G42" s="870"/>
      <c r="H42" s="871"/>
    </row>
    <row r="43" spans="1:8" ht="15.75" thickBot="1" x14ac:dyDescent="0.3">
      <c r="A43" s="440" t="s">
        <v>379</v>
      </c>
      <c r="B43" s="582">
        <v>600000</v>
      </c>
      <c r="C43" s="926" t="s">
        <v>1140</v>
      </c>
      <c r="D43" s="927"/>
      <c r="E43" s="869" t="s">
        <v>1087</v>
      </c>
      <c r="F43" s="870"/>
      <c r="G43" s="870"/>
      <c r="H43" s="871"/>
    </row>
    <row r="44" spans="1:8" ht="15.75" thickBot="1" x14ac:dyDescent="0.3">
      <c r="A44" s="441" t="s">
        <v>380</v>
      </c>
      <c r="B44" s="451"/>
      <c r="C44" s="386"/>
      <c r="D44" s="452"/>
    </row>
    <row r="45" spans="1:8" ht="15.75" thickBot="1" x14ac:dyDescent="0.3">
      <c r="A45" s="440" t="s">
        <v>381</v>
      </c>
      <c r="B45" s="450"/>
      <c r="C45" s="386"/>
      <c r="D45" s="387"/>
    </row>
    <row r="46" spans="1:8" ht="15" customHeight="1" thickBot="1" x14ac:dyDescent="0.3">
      <c r="A46" s="441" t="s">
        <v>382</v>
      </c>
      <c r="B46" s="451"/>
      <c r="C46" s="386"/>
      <c r="D46" s="387"/>
    </row>
    <row r="47" spans="1:8" ht="30" customHeight="1" thickBot="1" x14ac:dyDescent="0.3">
      <c r="A47" s="440" t="s">
        <v>383</v>
      </c>
      <c r="B47" s="450"/>
      <c r="C47" s="386"/>
      <c r="D47" s="387"/>
      <c r="E47" s="146"/>
    </row>
    <row r="48" spans="1:8" ht="15.75" thickBot="1" x14ac:dyDescent="0.3">
      <c r="A48" s="453" t="s">
        <v>384</v>
      </c>
      <c r="B48" s="451"/>
      <c r="C48" s="386"/>
      <c r="D48" s="387"/>
      <c r="E48" s="146"/>
    </row>
    <row r="49" spans="1:7" ht="26.25" customHeight="1" thickBot="1" x14ac:dyDescent="0.3">
      <c r="A49" s="567" t="s">
        <v>385</v>
      </c>
      <c r="B49" s="568" t="s">
        <v>1112</v>
      </c>
      <c r="C49" s="872" t="s">
        <v>1088</v>
      </c>
      <c r="D49" s="873"/>
      <c r="E49" s="873"/>
      <c r="F49" s="874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424</v>
      </c>
      <c r="B56" s="545" t="s">
        <v>1113</v>
      </c>
      <c r="C56" s="931"/>
      <c r="D56" s="931"/>
      <c r="E56" s="931"/>
      <c r="F56" s="931"/>
      <c r="G56" s="146"/>
    </row>
    <row r="57" spans="1:7" ht="28.5" customHeight="1" thickBot="1" x14ac:dyDescent="0.3">
      <c r="A57" s="442" t="s">
        <v>425</v>
      </c>
      <c r="B57" s="578">
        <v>280000</v>
      </c>
      <c r="C57" s="857" t="s">
        <v>1114</v>
      </c>
      <c r="D57" s="858"/>
      <c r="E57" s="858"/>
      <c r="F57" s="859"/>
      <c r="G57" s="146"/>
    </row>
    <row r="58" spans="1:7" ht="30" customHeight="1" thickBot="1" x14ac:dyDescent="0.3">
      <c r="A58" s="454" t="s">
        <v>426</v>
      </c>
      <c r="B58" s="579">
        <v>200</v>
      </c>
      <c r="C58" s="857" t="s">
        <v>1115</v>
      </c>
      <c r="D58" s="858"/>
      <c r="E58" s="858"/>
      <c r="F58" s="859"/>
      <c r="G58" s="146"/>
    </row>
    <row r="59" spans="1:7" ht="26.25" customHeight="1" thickBot="1" x14ac:dyDescent="0.3">
      <c r="A59" s="455" t="s">
        <v>390</v>
      </c>
      <c r="B59" s="456" t="s">
        <v>391</v>
      </c>
      <c r="C59" s="857" t="s">
        <v>1089</v>
      </c>
      <c r="D59" s="858"/>
      <c r="E59" s="858"/>
      <c r="F59" s="859"/>
    </row>
    <row r="60" spans="1:7" ht="15.75" thickBot="1" x14ac:dyDescent="0.3">
      <c r="A60" s="457" t="s">
        <v>392</v>
      </c>
      <c r="B60" s="580">
        <v>500</v>
      </c>
      <c r="C60" s="410"/>
      <c r="D60" s="80"/>
    </row>
    <row r="61" spans="1:7" ht="15.75" thickBot="1" x14ac:dyDescent="0.3">
      <c r="A61" s="458" t="s">
        <v>393</v>
      </c>
      <c r="B61" s="581"/>
      <c r="C61" s="409"/>
      <c r="D61" s="409"/>
    </row>
    <row r="62" spans="1:7" ht="15.75" thickBot="1" x14ac:dyDescent="0.3">
      <c r="A62" s="457" t="s">
        <v>394</v>
      </c>
      <c r="B62" s="580">
        <v>1000</v>
      </c>
      <c r="C62" s="410"/>
      <c r="D62" s="410"/>
    </row>
    <row r="63" spans="1:7" ht="15.75" thickBot="1" x14ac:dyDescent="0.3">
      <c r="A63" s="418" t="s">
        <v>395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6" t="s">
        <v>427</v>
      </c>
      <c r="B65" s="837"/>
      <c r="C65" s="837"/>
      <c r="D65" s="846"/>
      <c r="F65" s="460"/>
    </row>
    <row r="66" spans="1:8" s="146" customFormat="1" ht="36.75" customHeight="1" thickBot="1" x14ac:dyDescent="0.3">
      <c r="A66" s="547" t="s">
        <v>428</v>
      </c>
      <c r="B66" s="492" t="s">
        <v>467</v>
      </c>
      <c r="C66" s="857" t="s">
        <v>1116</v>
      </c>
      <c r="D66" s="858"/>
      <c r="E66" s="858"/>
      <c r="F66" s="859"/>
    </row>
    <row r="67" spans="1:8" s="146" customFormat="1" ht="21.75" thickBot="1" x14ac:dyDescent="0.3">
      <c r="A67" s="487" t="s">
        <v>1117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1118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1119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429</v>
      </c>
      <c r="B70" s="546" t="s">
        <v>377</v>
      </c>
      <c r="C70" s="857" t="s">
        <v>1091</v>
      </c>
      <c r="D70" s="858"/>
      <c r="E70" s="858"/>
      <c r="F70" s="859"/>
    </row>
    <row r="71" spans="1:8" s="146" customFormat="1" ht="21.75" customHeight="1" thickBot="1" x14ac:dyDescent="0.3">
      <c r="A71" s="462" t="s">
        <v>430</v>
      </c>
      <c r="B71" s="574" t="s">
        <v>11</v>
      </c>
      <c r="C71" s="908" t="s">
        <v>1090</v>
      </c>
      <c r="D71" s="909"/>
      <c r="E71" s="909"/>
      <c r="F71" s="910"/>
    </row>
    <row r="72" spans="1:8" s="146" customFormat="1" ht="26.25" thickBot="1" x14ac:dyDescent="0.3">
      <c r="A72" s="464" t="s">
        <v>431</v>
      </c>
      <c r="B72" s="575" t="s">
        <v>11</v>
      </c>
      <c r="C72" s="908" t="s">
        <v>1090</v>
      </c>
      <c r="D72" s="909"/>
      <c r="E72" s="909"/>
      <c r="F72" s="910"/>
    </row>
    <row r="73" spans="1:8" s="146" customFormat="1" ht="19.5" customHeight="1" thickBot="1" x14ac:dyDescent="0.3">
      <c r="A73" s="466" t="s">
        <v>1120</v>
      </c>
      <c r="B73" s="576">
        <v>368062</v>
      </c>
      <c r="C73" s="857" t="s">
        <v>1121</v>
      </c>
      <c r="D73" s="858"/>
      <c r="E73" s="858"/>
      <c r="F73" s="859"/>
    </row>
    <row r="74" spans="1:8" s="146" customFormat="1" ht="28.5" thickBot="1" x14ac:dyDescent="0.3">
      <c r="A74" s="467" t="s">
        <v>432</v>
      </c>
      <c r="B74" s="575">
        <v>7.45</v>
      </c>
      <c r="C74" s="857" t="s">
        <v>1122</v>
      </c>
      <c r="D74" s="858"/>
      <c r="E74" s="858"/>
      <c r="F74" s="859"/>
    </row>
    <row r="75" spans="1:8" s="146" customFormat="1" ht="28.5" thickBot="1" x14ac:dyDescent="0.3">
      <c r="A75" s="466" t="s">
        <v>433</v>
      </c>
      <c r="B75" s="574">
        <v>1.9</v>
      </c>
      <c r="C75" s="857" t="s">
        <v>1123</v>
      </c>
      <c r="D75" s="858"/>
      <c r="E75" s="858"/>
      <c r="F75" s="859"/>
    </row>
    <row r="76" spans="1:8" s="468" customFormat="1" ht="26.25" thickBot="1" x14ac:dyDescent="0.25">
      <c r="A76" s="464" t="s">
        <v>1124</v>
      </c>
      <c r="B76" s="577">
        <v>11725</v>
      </c>
      <c r="C76" s="857" t="s">
        <v>1125</v>
      </c>
      <c r="D76" s="858"/>
      <c r="E76" s="858"/>
      <c r="F76" s="859"/>
    </row>
    <row r="77" spans="1:8" s="468" customFormat="1" ht="26.25" thickBot="1" x14ac:dyDescent="0.25">
      <c r="A77" s="462" t="s">
        <v>1126</v>
      </c>
      <c r="B77" s="576">
        <v>29146</v>
      </c>
      <c r="C77" s="857" t="s">
        <v>1127</v>
      </c>
      <c r="D77" s="858"/>
      <c r="E77" s="858"/>
      <c r="F77" s="859"/>
    </row>
    <row r="78" spans="1:8" s="468" customFormat="1" ht="28.5" thickBot="1" x14ac:dyDescent="0.25">
      <c r="A78" s="464" t="s">
        <v>434</v>
      </c>
      <c r="B78" s="575">
        <v>0.10100000000000001</v>
      </c>
      <c r="C78" s="857" t="s">
        <v>1131</v>
      </c>
      <c r="D78" s="858"/>
      <c r="E78" s="858"/>
      <c r="F78" s="859"/>
    </row>
    <row r="79" spans="1:8" s="468" customFormat="1" ht="13.5" thickBot="1" x14ac:dyDescent="0.25">
      <c r="A79" s="547" t="s">
        <v>435</v>
      </c>
      <c r="B79" s="551" t="s">
        <v>436</v>
      </c>
      <c r="C79" s="551" t="s">
        <v>437</v>
      </c>
      <c r="D79" s="552" t="s">
        <v>438</v>
      </c>
      <c r="F79" s="460"/>
    </row>
    <row r="80" spans="1:8" s="468" customFormat="1" ht="31.5" customHeight="1" thickBot="1" x14ac:dyDescent="0.25">
      <c r="A80" s="935" t="s">
        <v>439</v>
      </c>
      <c r="B80" s="561" t="s">
        <v>1057</v>
      </c>
      <c r="C80" s="561" t="s">
        <v>1062</v>
      </c>
      <c r="D80" s="561" t="s">
        <v>1066</v>
      </c>
      <c r="E80" s="857" t="s">
        <v>1092</v>
      </c>
      <c r="F80" s="858"/>
      <c r="G80" s="858"/>
      <c r="H80" s="859"/>
    </row>
    <row r="81" spans="1:9" s="468" customFormat="1" ht="64.5" thickBot="1" x14ac:dyDescent="0.25">
      <c r="A81" s="936"/>
      <c r="B81" s="562" t="s">
        <v>1093</v>
      </c>
      <c r="C81" s="562" t="s">
        <v>1094</v>
      </c>
      <c r="D81" s="564" t="s">
        <v>1095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440</v>
      </c>
      <c r="B82" s="565" t="s">
        <v>1055</v>
      </c>
      <c r="C82" s="565" t="s">
        <v>1060</v>
      </c>
      <c r="D82" s="566" t="s">
        <v>1067</v>
      </c>
      <c r="E82" s="857" t="s">
        <v>1134</v>
      </c>
      <c r="F82" s="858"/>
      <c r="G82" s="858"/>
      <c r="H82" s="859"/>
    </row>
    <row r="83" spans="1:9" s="468" customFormat="1" ht="153.75" thickBot="1" x14ac:dyDescent="0.25">
      <c r="A83" s="470"/>
      <c r="B83" s="562" t="s">
        <v>1096</v>
      </c>
      <c r="C83" s="562" t="s">
        <v>1097</v>
      </c>
      <c r="D83" s="564" t="s">
        <v>1098</v>
      </c>
      <c r="F83" s="460"/>
    </row>
    <row r="84" spans="1:9" s="468" customFormat="1" ht="13.5" thickBot="1" x14ac:dyDescent="0.25">
      <c r="A84" s="472" t="s">
        <v>441</v>
      </c>
      <c r="B84" s="473"/>
      <c r="C84" s="474"/>
      <c r="D84" s="475"/>
      <c r="E84" s="857" t="s">
        <v>1099</v>
      </c>
      <c r="F84" s="858"/>
      <c r="G84" s="858"/>
      <c r="H84" s="859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6" t="s">
        <v>442</v>
      </c>
      <c r="B86" s="837"/>
      <c r="C86" s="837"/>
      <c r="D86" s="837"/>
      <c r="E86" s="846"/>
    </row>
    <row r="87" spans="1:9" s="146" customFormat="1" ht="36.75" customHeight="1" thickBot="1" x14ac:dyDescent="0.3">
      <c r="A87" s="547" t="s">
        <v>443</v>
      </c>
      <c r="B87" s="492" t="s">
        <v>468</v>
      </c>
      <c r="C87" s="857" t="s">
        <v>1116</v>
      </c>
      <c r="D87" s="858"/>
      <c r="E87" s="858"/>
      <c r="F87" s="859"/>
    </row>
    <row r="88" spans="1:9" s="146" customFormat="1" ht="15.75" thickBot="1" x14ac:dyDescent="0.3">
      <c r="A88" s="487" t="s">
        <v>1117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1118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1119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9" s="480" customFormat="1" ht="13.5" thickBot="1" x14ac:dyDescent="0.25">
      <c r="A92" s="937" t="s">
        <v>447</v>
      </c>
      <c r="B92" s="569" t="s">
        <v>448</v>
      </c>
      <c r="C92" s="569" t="s">
        <v>1052</v>
      </c>
      <c r="D92" s="569" t="s">
        <v>1058</v>
      </c>
      <c r="E92" s="857" t="s">
        <v>1135</v>
      </c>
      <c r="F92" s="858"/>
      <c r="G92" s="858"/>
      <c r="H92" s="859"/>
    </row>
    <row r="93" spans="1:9" s="480" customFormat="1" ht="153.75" thickBot="1" x14ac:dyDescent="0.25">
      <c r="A93" s="938"/>
      <c r="B93" s="562" t="s">
        <v>1100</v>
      </c>
      <c r="C93" s="562" t="s">
        <v>1101</v>
      </c>
      <c r="D93" s="564" t="s">
        <v>1102</v>
      </c>
      <c r="E93" s="469"/>
    </row>
    <row r="94" spans="1:9" s="480" customFormat="1" ht="13.5" thickBot="1" x14ac:dyDescent="0.25">
      <c r="A94" s="558" t="s">
        <v>429</v>
      </c>
      <c r="B94" s="546" t="s">
        <v>448</v>
      </c>
      <c r="C94" s="558" t="s">
        <v>449</v>
      </c>
      <c r="D94" s="558" t="s">
        <v>450</v>
      </c>
      <c r="E94" s="559" t="s">
        <v>451</v>
      </c>
    </row>
    <row r="95" spans="1:9" s="480" customFormat="1" ht="13.5" thickBot="1" x14ac:dyDescent="0.25">
      <c r="A95" s="481" t="s">
        <v>1128</v>
      </c>
      <c r="B95" s="573">
        <v>10</v>
      </c>
      <c r="C95" s="573">
        <v>20</v>
      </c>
      <c r="D95" s="573">
        <v>20</v>
      </c>
      <c r="E95" s="573">
        <v>30</v>
      </c>
      <c r="F95" s="857" t="s">
        <v>1103</v>
      </c>
      <c r="G95" s="858"/>
      <c r="H95" s="858"/>
      <c r="I95" s="859"/>
    </row>
    <row r="96" spans="1:9" s="480" customFormat="1" ht="26.25" thickBot="1" x14ac:dyDescent="0.25">
      <c r="A96" s="464" t="s">
        <v>1129</v>
      </c>
      <c r="B96" s="549" t="s">
        <v>454</v>
      </c>
      <c r="C96" s="534"/>
      <c r="D96" s="534"/>
      <c r="E96" s="534"/>
      <c r="F96" s="857" t="s">
        <v>1130</v>
      </c>
      <c r="G96" s="858"/>
      <c r="H96" s="858"/>
      <c r="I96" s="859"/>
    </row>
    <row r="97" spans="1:8" ht="15.75" thickBot="1" x14ac:dyDescent="0.3">
      <c r="A97" s="932" t="s">
        <v>455</v>
      </c>
      <c r="B97" s="933"/>
      <c r="C97" s="933"/>
      <c r="D97" s="933"/>
      <c r="E97" s="934"/>
    </row>
    <row r="98" spans="1:8" s="468" customFormat="1" ht="30" customHeight="1" thickBot="1" x14ac:dyDescent="0.25">
      <c r="A98" s="482" t="s">
        <v>456</v>
      </c>
      <c r="B98" s="492" t="s">
        <v>457</v>
      </c>
      <c r="C98" s="492" t="s">
        <v>458</v>
      </c>
      <c r="D98" s="857" t="s">
        <v>1132</v>
      </c>
      <c r="E98" s="858"/>
      <c r="F98" s="858"/>
      <c r="G98" s="859"/>
    </row>
    <row r="99" spans="1:8" s="468" customFormat="1" ht="13.5" customHeight="1" thickBot="1" x14ac:dyDescent="0.25">
      <c r="A99" s="496" t="s">
        <v>459</v>
      </c>
      <c r="B99" s="572">
        <v>10</v>
      </c>
      <c r="C99" s="572">
        <v>25</v>
      </c>
      <c r="D99" s="857" t="s">
        <v>1133</v>
      </c>
      <c r="E99" s="858"/>
      <c r="F99" s="858"/>
      <c r="G99" s="859"/>
    </row>
    <row r="100" spans="1:8" s="480" customFormat="1" ht="26.25" thickBot="1" x14ac:dyDescent="0.3">
      <c r="A100" s="467" t="s">
        <v>460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461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462</v>
      </c>
      <c r="B102" s="484"/>
      <c r="C102" s="484"/>
      <c r="D102" s="146"/>
      <c r="E102" s="469"/>
    </row>
    <row r="103" spans="1:8" ht="27" thickBot="1" x14ac:dyDescent="0.3">
      <c r="A103" s="499" t="s">
        <v>463</v>
      </c>
      <c r="B103" s="485"/>
      <c r="C103" s="485"/>
      <c r="D103" s="146"/>
      <c r="E103" s="403"/>
    </row>
    <row r="104" spans="1:8" ht="33" customHeight="1" thickBot="1" x14ac:dyDescent="0.3">
      <c r="A104" s="486" t="s">
        <v>464</v>
      </c>
      <c r="B104" s="570" t="s">
        <v>465</v>
      </c>
      <c r="C104" s="857" t="s">
        <v>1136</v>
      </c>
      <c r="D104" s="858"/>
      <c r="E104" s="858"/>
      <c r="F104" s="859"/>
    </row>
    <row r="105" spans="1:8" ht="153.75" thickBot="1" x14ac:dyDescent="0.3">
      <c r="B105" s="564" t="s">
        <v>1137</v>
      </c>
      <c r="C105" s="564" t="s">
        <v>1138</v>
      </c>
      <c r="D105" s="564" t="s">
        <v>1139</v>
      </c>
    </row>
    <row r="106" spans="1:8" ht="15.75" thickBot="1" x14ac:dyDescent="0.3">
      <c r="A106" s="800" t="s">
        <v>469</v>
      </c>
      <c r="B106" s="801"/>
      <c r="C106" s="801"/>
      <c r="D106" s="424" t="s">
        <v>368</v>
      </c>
    </row>
    <row r="107" spans="1:8" ht="15.75" thickBot="1" x14ac:dyDescent="0.3">
      <c r="A107" s="802"/>
      <c r="B107" s="803"/>
      <c r="C107" s="803"/>
      <c r="D107" s="571" t="s">
        <v>13</v>
      </c>
      <c r="E107" s="857" t="s">
        <v>1090</v>
      </c>
      <c r="F107" s="858"/>
      <c r="G107" s="858"/>
      <c r="H107" s="859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  <mergeCell ref="C75:F75"/>
    <mergeCell ref="C76:F76"/>
    <mergeCell ref="C70:F70"/>
    <mergeCell ref="C77:F77"/>
    <mergeCell ref="C78:F78"/>
    <mergeCell ref="C74:F74"/>
    <mergeCell ref="C59:F59"/>
    <mergeCell ref="C66:F66"/>
    <mergeCell ref="C71:F71"/>
    <mergeCell ref="C72:F72"/>
    <mergeCell ref="C73:F73"/>
    <mergeCell ref="A65:D65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2:F2"/>
    <mergeCell ref="C3:F3"/>
    <mergeCell ref="C6:F6"/>
    <mergeCell ref="C7:F7"/>
    <mergeCell ref="B1:P1"/>
    <mergeCell ref="A14:C14"/>
    <mergeCell ref="A34:D34"/>
    <mergeCell ref="C42:D42"/>
    <mergeCell ref="C43:D43"/>
    <mergeCell ref="C8:F8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00"/>
  <sheetViews>
    <sheetView topLeftCell="BN1" workbookViewId="0">
      <selection activeCell="BZ2" sqref="BZ2:BZ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500" t="s">
        <v>470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1050</v>
      </c>
      <c r="CD1" s="109" t="s">
        <v>1051</v>
      </c>
      <c r="CF1" s="109" t="s">
        <v>1071</v>
      </c>
      <c r="CH1" s="109" t="s">
        <v>1072</v>
      </c>
      <c r="CJ1" s="109" t="s">
        <v>1071</v>
      </c>
      <c r="CL1" s="109" t="s">
        <v>1053</v>
      </c>
      <c r="CN1" s="109" t="s">
        <v>1166</v>
      </c>
      <c r="CP1" s="109" t="s">
        <v>212</v>
      </c>
      <c r="CQ1" s="109" t="s">
        <v>53</v>
      </c>
      <c r="CS1" s="304" t="s">
        <v>1226</v>
      </c>
      <c r="CT1" s="725"/>
      <c r="CU1" s="304" t="s">
        <v>1227</v>
      </c>
      <c r="CW1" s="304" t="s">
        <v>1228</v>
      </c>
    </row>
    <row r="2" spans="1:101" ht="15.75" customHeight="1" x14ac:dyDescent="0.2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471</v>
      </c>
      <c r="AZ2" s="503" t="s">
        <v>500</v>
      </c>
      <c r="BA2" s="503" t="s">
        <v>696</v>
      </c>
      <c r="BB2" s="503" t="s">
        <v>158</v>
      </c>
      <c r="BC2" s="503" t="s">
        <v>502</v>
      </c>
      <c r="BD2" s="503" t="s">
        <v>530</v>
      </c>
      <c r="BE2" s="503" t="s">
        <v>975</v>
      </c>
      <c r="BF2" s="503" t="s">
        <v>478</v>
      </c>
      <c r="BG2" s="503" t="s">
        <v>479</v>
      </c>
      <c r="BH2" s="503" t="s">
        <v>701</v>
      </c>
      <c r="BI2" s="503" t="s">
        <v>891</v>
      </c>
      <c r="BJ2" s="503" t="s">
        <v>535</v>
      </c>
      <c r="BK2" s="503" t="s">
        <v>509</v>
      </c>
      <c r="BL2" s="503" t="s">
        <v>727</v>
      </c>
      <c r="BM2" s="503" t="s">
        <v>639</v>
      </c>
      <c r="BN2" s="503" t="s">
        <v>539</v>
      </c>
      <c r="BO2" s="503" t="s">
        <v>790</v>
      </c>
      <c r="BP2" s="503" t="s">
        <v>825</v>
      </c>
      <c r="BQ2" s="503" t="s">
        <v>489</v>
      </c>
      <c r="BR2" s="503" t="s">
        <v>793</v>
      </c>
      <c r="BS2" s="503" t="s">
        <v>794</v>
      </c>
      <c r="BT2" s="503" t="s">
        <v>955</v>
      </c>
      <c r="BU2" s="503" t="s">
        <v>623</v>
      </c>
      <c r="BV2" s="503" t="s">
        <v>494</v>
      </c>
      <c r="BW2" s="503" t="s">
        <v>813</v>
      </c>
      <c r="BX2" s="503" t="s">
        <v>496</v>
      </c>
      <c r="BY2" s="503" t="s">
        <v>602</v>
      </c>
      <c r="BZ2" s="503" t="s">
        <v>627</v>
      </c>
      <c r="CB2" s="506" t="s">
        <v>1054</v>
      </c>
      <c r="CD2" s="511" t="s">
        <v>1070</v>
      </c>
      <c r="CF2" s="506" t="s">
        <v>1055</v>
      </c>
      <c r="CH2" s="506" t="s">
        <v>1056</v>
      </c>
      <c r="CJ2" s="506" t="s">
        <v>1057</v>
      </c>
      <c r="CL2" s="512" t="s">
        <v>1058</v>
      </c>
      <c r="CN2" s="512" t="s">
        <v>13</v>
      </c>
      <c r="CP2" s="669" t="s">
        <v>54</v>
      </c>
      <c r="CQ2" s="669" t="s">
        <v>54</v>
      </c>
      <c r="CS2" s="726" t="s">
        <v>1227</v>
      </c>
      <c r="CU2" s="727" t="s">
        <v>1229</v>
      </c>
      <c r="CW2" s="728" t="s">
        <v>1209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499</v>
      </c>
      <c r="AZ3" s="503" t="s">
        <v>526</v>
      </c>
      <c r="BA3" s="503" t="s">
        <v>527</v>
      </c>
      <c r="BB3" s="503" t="s">
        <v>474</v>
      </c>
      <c r="BC3" s="503" t="s">
        <v>653</v>
      </c>
      <c r="BD3" s="503" t="s">
        <v>877</v>
      </c>
      <c r="BE3" s="503" t="s">
        <v>655</v>
      </c>
      <c r="BF3" s="503"/>
      <c r="BG3" s="503" t="s">
        <v>559</v>
      </c>
      <c r="BH3" s="503" t="s">
        <v>560</v>
      </c>
      <c r="BI3" s="503" t="s">
        <v>724</v>
      </c>
      <c r="BJ3" s="503" t="s">
        <v>562</v>
      </c>
      <c r="BK3" s="503" t="s">
        <v>563</v>
      </c>
      <c r="BL3" s="503" t="s">
        <v>821</v>
      </c>
      <c r="BM3" s="503" t="s">
        <v>662</v>
      </c>
      <c r="BN3" s="503" t="s">
        <v>663</v>
      </c>
      <c r="BO3" s="503" t="s">
        <v>856</v>
      </c>
      <c r="BP3" s="503" t="s">
        <v>731</v>
      </c>
      <c r="BQ3" s="503" t="s">
        <v>619</v>
      </c>
      <c r="BR3" s="503" t="s">
        <v>490</v>
      </c>
      <c r="BS3" s="503" t="s">
        <v>544</v>
      </c>
      <c r="BT3" s="503" t="s">
        <v>812</v>
      </c>
      <c r="BU3" s="503" t="s">
        <v>519</v>
      </c>
      <c r="BV3" s="503" t="s">
        <v>547</v>
      </c>
      <c r="BW3" s="503" t="s">
        <v>778</v>
      </c>
      <c r="BX3" s="503" t="s">
        <v>601</v>
      </c>
      <c r="BY3" s="503" t="s">
        <v>759</v>
      </c>
      <c r="BZ3" s="503" t="s">
        <v>524</v>
      </c>
      <c r="CB3" s="508" t="s">
        <v>1059</v>
      </c>
      <c r="CD3" s="444" t="s">
        <v>417</v>
      </c>
      <c r="CF3" s="506" t="s">
        <v>1060</v>
      </c>
      <c r="CH3" s="506" t="s">
        <v>1061</v>
      </c>
      <c r="CJ3" s="506" t="s">
        <v>1062</v>
      </c>
      <c r="CL3" s="512" t="s">
        <v>448</v>
      </c>
      <c r="CN3" s="512" t="s">
        <v>11</v>
      </c>
      <c r="CP3" s="669" t="s">
        <v>1178</v>
      </c>
      <c r="CQ3" s="669" t="s">
        <v>1178</v>
      </c>
      <c r="CS3" s="726" t="s">
        <v>1205</v>
      </c>
      <c r="CU3" s="727" t="s">
        <v>1230</v>
      </c>
      <c r="CW3" s="728" t="s">
        <v>1231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525</v>
      </c>
      <c r="AZ4" s="503" t="s">
        <v>472</v>
      </c>
      <c r="BA4" s="503" t="s">
        <v>605</v>
      </c>
      <c r="BB4" s="503" t="s">
        <v>555</v>
      </c>
      <c r="BC4" s="503" t="s">
        <v>529</v>
      </c>
      <c r="BD4" s="503" t="s">
        <v>848</v>
      </c>
      <c r="BE4" s="503" t="s">
        <v>817</v>
      </c>
      <c r="BF4" s="503"/>
      <c r="BG4" s="503" t="s">
        <v>532</v>
      </c>
      <c r="BH4" s="503" t="s">
        <v>766</v>
      </c>
      <c r="BI4" s="503" t="s">
        <v>681</v>
      </c>
      <c r="BJ4" s="503" t="s">
        <v>852</v>
      </c>
      <c r="BK4" s="503" t="s">
        <v>726</v>
      </c>
      <c r="BL4" s="503" t="s">
        <v>853</v>
      </c>
      <c r="BM4" s="503" t="s">
        <v>854</v>
      </c>
      <c r="BN4" s="503" t="s">
        <v>883</v>
      </c>
      <c r="BO4" s="503" t="s">
        <v>730</v>
      </c>
      <c r="BP4" s="503" t="s">
        <v>568</v>
      </c>
      <c r="BQ4" s="503" t="s">
        <v>753</v>
      </c>
      <c r="BR4" s="503" t="s">
        <v>596</v>
      </c>
      <c r="BS4" s="503" t="s">
        <v>755</v>
      </c>
      <c r="BT4" s="503" t="s">
        <v>986</v>
      </c>
      <c r="BU4" s="503" t="s">
        <v>493</v>
      </c>
      <c r="BV4" s="503" t="s">
        <v>520</v>
      </c>
      <c r="BW4" s="503" t="s">
        <v>736</v>
      </c>
      <c r="BX4" s="503" t="s">
        <v>875</v>
      </c>
      <c r="BY4" s="503" t="s">
        <v>550</v>
      </c>
      <c r="BZ4" s="503" t="s">
        <v>578</v>
      </c>
      <c r="CB4" s="506" t="s">
        <v>1063</v>
      </c>
      <c r="CD4" s="509" t="s">
        <v>418</v>
      </c>
      <c r="CF4" s="506" t="s">
        <v>1064</v>
      </c>
      <c r="CH4" s="506" t="s">
        <v>1065</v>
      </c>
      <c r="CJ4" s="506" t="s">
        <v>1066</v>
      </c>
      <c r="CL4" s="512" t="s">
        <v>1052</v>
      </c>
      <c r="CP4" s="669" t="s">
        <v>1179</v>
      </c>
      <c r="CQ4" s="669" t="s">
        <v>1179</v>
      </c>
      <c r="CU4" s="727"/>
      <c r="CW4" s="728" t="s">
        <v>1232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1255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552</v>
      </c>
      <c r="AZ5" s="503" t="s">
        <v>580</v>
      </c>
      <c r="BA5" s="503" t="s">
        <v>740</v>
      </c>
      <c r="BB5" s="503" t="s">
        <v>528</v>
      </c>
      <c r="BC5" s="503" t="s">
        <v>719</v>
      </c>
      <c r="BD5" s="503" t="s">
        <v>889</v>
      </c>
      <c r="BE5" s="503" t="s">
        <v>504</v>
      </c>
      <c r="BF5" s="503"/>
      <c r="BG5" s="503" t="s">
        <v>633</v>
      </c>
      <c r="BH5" s="503" t="s">
        <v>723</v>
      </c>
      <c r="BI5" s="503" t="s">
        <v>534</v>
      </c>
      <c r="BJ5" s="503" t="s">
        <v>725</v>
      </c>
      <c r="BK5" s="503" t="s">
        <v>683</v>
      </c>
      <c r="BL5" s="503" t="s">
        <v>748</v>
      </c>
      <c r="BM5" s="503" t="s">
        <v>685</v>
      </c>
      <c r="BN5" s="503" t="s">
        <v>686</v>
      </c>
      <c r="BO5" s="503" t="s">
        <v>840</v>
      </c>
      <c r="BP5" s="503" t="s">
        <v>688</v>
      </c>
      <c r="BQ5" s="503" t="s">
        <v>774</v>
      </c>
      <c r="BR5" s="503" t="s">
        <v>754</v>
      </c>
      <c r="BS5" s="503" t="s">
        <v>734</v>
      </c>
      <c r="BT5" s="503" t="s">
        <v>492</v>
      </c>
      <c r="BU5" s="503" t="s">
        <v>546</v>
      </c>
      <c r="BV5" s="503" t="s">
        <v>574</v>
      </c>
      <c r="BW5" s="503" t="s">
        <v>861</v>
      </c>
      <c r="BX5" s="503" t="s">
        <v>923</v>
      </c>
      <c r="BY5" s="503" t="s">
        <v>695</v>
      </c>
      <c r="BZ5" s="503" t="s">
        <v>551</v>
      </c>
      <c r="CD5" s="509" t="s">
        <v>240</v>
      </c>
      <c r="CF5" s="506" t="s">
        <v>1067</v>
      </c>
      <c r="CH5" s="506" t="s">
        <v>1068</v>
      </c>
      <c r="CJ5" s="507"/>
      <c r="CP5" s="669" t="s">
        <v>1180</v>
      </c>
      <c r="CQ5" s="669" t="s">
        <v>1180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579</v>
      </c>
      <c r="AZ6" s="503" t="s">
        <v>553</v>
      </c>
      <c r="BA6" s="503" t="s">
        <v>581</v>
      </c>
      <c r="BB6" s="503"/>
      <c r="BC6" s="503" t="s">
        <v>741</v>
      </c>
      <c r="BD6" s="503" t="s">
        <v>900</v>
      </c>
      <c r="BE6" s="503" t="s">
        <v>477</v>
      </c>
      <c r="BF6" s="503"/>
      <c r="BG6" s="503" t="s">
        <v>609</v>
      </c>
      <c r="BH6" s="503" t="s">
        <v>801</v>
      </c>
      <c r="BI6" s="503" t="s">
        <v>835</v>
      </c>
      <c r="BJ6" s="503" t="s">
        <v>612</v>
      </c>
      <c r="BK6" s="503" t="s">
        <v>660</v>
      </c>
      <c r="BL6" s="503" t="s">
        <v>953</v>
      </c>
      <c r="BM6" s="503" t="s">
        <v>706</v>
      </c>
      <c r="BN6" s="503" t="s">
        <v>592</v>
      </c>
      <c r="BO6" s="503" t="s">
        <v>687</v>
      </c>
      <c r="BP6" s="503" t="s">
        <v>709</v>
      </c>
      <c r="BQ6" s="503" t="s">
        <v>666</v>
      </c>
      <c r="BR6" s="503" t="s">
        <v>775</v>
      </c>
      <c r="BS6" s="503" t="s">
        <v>644</v>
      </c>
      <c r="BT6" s="503" t="s">
        <v>622</v>
      </c>
      <c r="BU6" s="503" t="s">
        <v>573</v>
      </c>
      <c r="BV6" s="503"/>
      <c r="BW6" s="503" t="s">
        <v>624</v>
      </c>
      <c r="BX6" s="503" t="s">
        <v>846</v>
      </c>
      <c r="BY6" s="503" t="s">
        <v>577</v>
      </c>
      <c r="BZ6" s="503" t="s">
        <v>674</v>
      </c>
      <c r="CD6" s="509" t="s">
        <v>419</v>
      </c>
      <c r="CH6" s="506" t="s">
        <v>1069</v>
      </c>
      <c r="CJ6" s="507"/>
      <c r="CP6" s="669" t="s">
        <v>1181</v>
      </c>
      <c r="CQ6" s="669" t="s">
        <v>1181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1256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604</v>
      </c>
      <c r="AZ7" s="503"/>
      <c r="BA7" s="503" t="s">
        <v>554</v>
      </c>
      <c r="BB7" s="503"/>
      <c r="BC7" s="503" t="s">
        <v>697</v>
      </c>
      <c r="BD7" s="503" t="s">
        <v>799</v>
      </c>
      <c r="BE7" s="503" t="s">
        <v>901</v>
      </c>
      <c r="BF7" s="503"/>
      <c r="BG7" s="503" t="s">
        <v>585</v>
      </c>
      <c r="BH7" s="503" t="s">
        <v>634</v>
      </c>
      <c r="BI7" s="503" t="s">
        <v>819</v>
      </c>
      <c r="BJ7" s="503" t="s">
        <v>892</v>
      </c>
      <c r="BK7" s="503" t="s">
        <v>704</v>
      </c>
      <c r="BL7" s="503" t="s">
        <v>976</v>
      </c>
      <c r="BM7" s="503" t="s">
        <v>485</v>
      </c>
      <c r="BN7" s="503" t="s">
        <v>855</v>
      </c>
      <c r="BO7" s="503" t="s">
        <v>708</v>
      </c>
      <c r="BP7" s="503" t="s">
        <v>773</v>
      </c>
      <c r="BQ7" s="503" t="s">
        <v>569</v>
      </c>
      <c r="BR7" s="503" t="s">
        <v>826</v>
      </c>
      <c r="BS7" s="503" t="s">
        <v>872</v>
      </c>
      <c r="BT7" s="503" t="s">
        <v>645</v>
      </c>
      <c r="BU7" s="503" t="s">
        <v>599</v>
      </c>
      <c r="BV7" s="503"/>
      <c r="BW7" s="503" t="s">
        <v>671</v>
      </c>
      <c r="BX7" s="503" t="s">
        <v>974</v>
      </c>
      <c r="BY7" s="503" t="s">
        <v>673</v>
      </c>
      <c r="BZ7" s="503" t="s">
        <v>498</v>
      </c>
      <c r="CD7" s="444" t="s">
        <v>420</v>
      </c>
      <c r="CH7" s="506" t="s">
        <v>465</v>
      </c>
      <c r="CJ7" s="507"/>
      <c r="CP7" s="669" t="s">
        <v>1182</v>
      </c>
      <c r="CQ7" s="669" t="s">
        <v>1182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628</v>
      </c>
      <c r="AZ8" s="503"/>
      <c r="BA8" s="503" t="s">
        <v>629</v>
      </c>
      <c r="BB8" s="503"/>
      <c r="BC8" s="503" t="s">
        <v>556</v>
      </c>
      <c r="BD8" s="503" t="s">
        <v>698</v>
      </c>
      <c r="BE8" s="503" t="s">
        <v>865</v>
      </c>
      <c r="BF8" s="503"/>
      <c r="BG8" s="503" t="s">
        <v>744</v>
      </c>
      <c r="BH8" s="503" t="s">
        <v>506</v>
      </c>
      <c r="BI8" s="503" t="s">
        <v>785</v>
      </c>
      <c r="BJ8" s="503" t="s">
        <v>902</v>
      </c>
      <c r="BK8" s="503" t="s">
        <v>536</v>
      </c>
      <c r="BL8" s="503" t="s">
        <v>837</v>
      </c>
      <c r="BM8" s="503" t="s">
        <v>838</v>
      </c>
      <c r="BN8" s="503" t="s">
        <v>616</v>
      </c>
      <c r="BO8" s="503" t="s">
        <v>513</v>
      </c>
      <c r="BP8" s="503" t="s">
        <v>594</v>
      </c>
      <c r="BQ8" s="503" t="s">
        <v>732</v>
      </c>
      <c r="BR8" s="503" t="s">
        <v>690</v>
      </c>
      <c r="BS8" s="503" t="s">
        <v>691</v>
      </c>
      <c r="BT8" s="503" t="s">
        <v>795</v>
      </c>
      <c r="BU8" s="503" t="s">
        <v>670</v>
      </c>
      <c r="BV8" s="503"/>
      <c r="BW8" s="503" t="s">
        <v>886</v>
      </c>
      <c r="BX8" s="503" t="s">
        <v>983</v>
      </c>
      <c r="BY8" s="503" t="s">
        <v>649</v>
      </c>
      <c r="BZ8" s="503" t="s">
        <v>603</v>
      </c>
      <c r="CD8" s="510" t="s">
        <v>421</v>
      </c>
      <c r="CP8" s="669" t="s">
        <v>1183</v>
      </c>
      <c r="CQ8" s="669" t="s">
        <v>1183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651</v>
      </c>
      <c r="AZ9" s="503"/>
      <c r="BA9" s="503" t="s">
        <v>718</v>
      </c>
      <c r="BB9" s="503"/>
      <c r="BC9" s="503" t="s">
        <v>582</v>
      </c>
      <c r="BD9" s="503" t="s">
        <v>782</v>
      </c>
      <c r="BE9" s="503" t="s">
        <v>632</v>
      </c>
      <c r="BF9" s="503"/>
      <c r="BG9" s="503" t="s">
        <v>656</v>
      </c>
      <c r="BH9" s="503" t="s">
        <v>480</v>
      </c>
      <c r="BI9" s="503" t="s">
        <v>702</v>
      </c>
      <c r="BJ9" s="503" t="s">
        <v>703</v>
      </c>
      <c r="BK9" s="503" t="s">
        <v>613</v>
      </c>
      <c r="BL9" s="503" t="s">
        <v>1002</v>
      </c>
      <c r="BM9" s="503" t="s">
        <v>882</v>
      </c>
      <c r="BN9" s="503" t="s">
        <v>729</v>
      </c>
      <c r="BO9" s="503" t="s">
        <v>966</v>
      </c>
      <c r="BP9" s="503" t="s">
        <v>665</v>
      </c>
      <c r="BQ9" s="503" t="s">
        <v>809</v>
      </c>
      <c r="BR9" s="503" t="s">
        <v>543</v>
      </c>
      <c r="BS9" s="503" t="s">
        <v>843</v>
      </c>
      <c r="BT9" s="503" t="s">
        <v>961</v>
      </c>
      <c r="BU9" s="503" t="s">
        <v>646</v>
      </c>
      <c r="BV9" s="503"/>
      <c r="BW9" s="503" t="s">
        <v>495</v>
      </c>
      <c r="BX9" s="503" t="s">
        <v>625</v>
      </c>
      <c r="BY9" s="503" t="s">
        <v>716</v>
      </c>
      <c r="BZ9" s="503" t="s">
        <v>650</v>
      </c>
      <c r="CD9" s="444" t="s">
        <v>422</v>
      </c>
      <c r="CP9" s="669" t="s">
        <v>1184</v>
      </c>
      <c r="CQ9" s="669" t="s">
        <v>1184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1147</v>
      </c>
      <c r="AZ10" s="503"/>
      <c r="BA10" s="503" t="s">
        <v>652</v>
      </c>
      <c r="BB10" s="503"/>
      <c r="BC10" s="503" t="s">
        <v>630</v>
      </c>
      <c r="BD10" s="503" t="s">
        <v>957</v>
      </c>
      <c r="BE10" s="503" t="s">
        <v>890</v>
      </c>
      <c r="BF10" s="503"/>
      <c r="BG10" s="503" t="s">
        <v>765</v>
      </c>
      <c r="BH10" s="503" t="s">
        <v>680</v>
      </c>
      <c r="BI10" s="503" t="s">
        <v>611</v>
      </c>
      <c r="BJ10" s="503" t="s">
        <v>508</v>
      </c>
      <c r="BK10" s="503" t="s">
        <v>589</v>
      </c>
      <c r="BL10" s="503" t="s">
        <v>1008</v>
      </c>
      <c r="BM10" s="503" t="s">
        <v>565</v>
      </c>
      <c r="BN10" s="503" t="s">
        <v>771</v>
      </c>
      <c r="BO10" s="503" t="s">
        <v>487</v>
      </c>
      <c r="BP10" s="503" t="s">
        <v>791</v>
      </c>
      <c r="BQ10" s="503" t="s">
        <v>792</v>
      </c>
      <c r="BR10" s="503" t="s">
        <v>711</v>
      </c>
      <c r="BS10" s="503" t="s">
        <v>811</v>
      </c>
      <c r="BT10" s="503" t="s">
        <v>692</v>
      </c>
      <c r="BU10" s="503"/>
      <c r="BV10" s="503"/>
      <c r="BW10" s="503" t="s">
        <v>757</v>
      </c>
      <c r="BX10" s="503" t="s">
        <v>937</v>
      </c>
      <c r="BY10" s="503" t="s">
        <v>738</v>
      </c>
      <c r="BZ10" s="503"/>
      <c r="CD10" s="511" t="s">
        <v>202</v>
      </c>
      <c r="CP10" s="669" t="s">
        <v>1185</v>
      </c>
      <c r="CQ10" s="669" t="s">
        <v>1185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1148</v>
      </c>
      <c r="AZ11" s="503"/>
      <c r="BA11" s="503" t="s">
        <v>501</v>
      </c>
      <c r="BB11" s="503"/>
      <c r="BC11" s="503" t="s">
        <v>676</v>
      </c>
      <c r="BD11" s="503" t="s">
        <v>951</v>
      </c>
      <c r="BE11" s="503" t="s">
        <v>800</v>
      </c>
      <c r="BF11" s="503"/>
      <c r="BG11" s="503" t="s">
        <v>505</v>
      </c>
      <c r="BH11" s="503" t="s">
        <v>586</v>
      </c>
      <c r="BI11" s="503" t="s">
        <v>507</v>
      </c>
      <c r="BJ11" s="503" t="s">
        <v>836</v>
      </c>
      <c r="BK11" s="503" t="s">
        <v>637</v>
      </c>
      <c r="BL11" s="503" t="s">
        <v>971</v>
      </c>
      <c r="BM11" s="503" t="s">
        <v>728</v>
      </c>
      <c r="BN11" s="503" t="s">
        <v>566</v>
      </c>
      <c r="BO11" s="503" t="s">
        <v>567</v>
      </c>
      <c r="BP11" s="503" t="s">
        <v>514</v>
      </c>
      <c r="BQ11" s="503" t="s">
        <v>515</v>
      </c>
      <c r="BR11" s="503" t="s">
        <v>733</v>
      </c>
      <c r="BS11" s="503" t="s">
        <v>712</v>
      </c>
      <c r="BT11" s="503" t="s">
        <v>828</v>
      </c>
      <c r="BU11" s="503"/>
      <c r="BV11" s="503"/>
      <c r="BW11" s="503" t="s">
        <v>845</v>
      </c>
      <c r="BX11" s="503" t="s">
        <v>996</v>
      </c>
      <c r="BY11" s="503" t="s">
        <v>523</v>
      </c>
      <c r="BZ11" s="503"/>
      <c r="CD11" s="444"/>
      <c r="CP11" s="669" t="s">
        <v>1186</v>
      </c>
      <c r="CQ11" s="669" t="s">
        <v>1186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717</v>
      </c>
      <c r="AZ12" s="503"/>
      <c r="BA12" s="503" t="s">
        <v>473</v>
      </c>
      <c r="BB12" s="503"/>
      <c r="BC12" s="503" t="s">
        <v>606</v>
      </c>
      <c r="BD12" s="503" t="s">
        <v>583</v>
      </c>
      <c r="BE12" s="503" t="s">
        <v>878</v>
      </c>
      <c r="BF12" s="503"/>
      <c r="BG12" s="503" t="s">
        <v>722</v>
      </c>
      <c r="BH12" s="503" t="s">
        <v>834</v>
      </c>
      <c r="BI12" s="503" t="s">
        <v>635</v>
      </c>
      <c r="BJ12" s="503" t="s">
        <v>803</v>
      </c>
      <c r="BK12" s="503" t="s">
        <v>483</v>
      </c>
      <c r="BL12" s="503" t="s">
        <v>661</v>
      </c>
      <c r="BM12" s="503" t="s">
        <v>749</v>
      </c>
      <c r="BN12" s="503" t="s">
        <v>895</v>
      </c>
      <c r="BO12" s="503" t="s">
        <v>921</v>
      </c>
      <c r="BP12" s="503" t="s">
        <v>541</v>
      </c>
      <c r="BQ12" s="503" t="s">
        <v>710</v>
      </c>
      <c r="BR12" s="503" t="s">
        <v>667</v>
      </c>
      <c r="BS12" s="503" t="s">
        <v>668</v>
      </c>
      <c r="BT12" s="503" t="s">
        <v>669</v>
      </c>
      <c r="BU12" s="503"/>
      <c r="BV12" s="503"/>
      <c r="BW12" s="503" t="s">
        <v>548</v>
      </c>
      <c r="BX12" s="503" t="s">
        <v>737</v>
      </c>
      <c r="BY12" s="503" t="s">
        <v>497</v>
      </c>
      <c r="BZ12" s="503"/>
      <c r="CD12" s="444"/>
      <c r="CP12" s="669" t="s">
        <v>1187</v>
      </c>
      <c r="CQ12" s="669" t="s">
        <v>1187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739</v>
      </c>
      <c r="AZ13" s="503"/>
      <c r="BA13" s="503" t="s">
        <v>675</v>
      </c>
      <c r="BB13" s="503"/>
      <c r="BC13" s="503" t="s">
        <v>762</v>
      </c>
      <c r="BD13" s="503" t="s">
        <v>910</v>
      </c>
      <c r="BE13" s="503" t="s">
        <v>940</v>
      </c>
      <c r="BF13" s="503"/>
      <c r="BG13" s="503" t="s">
        <v>700</v>
      </c>
      <c r="BH13" s="503" t="s">
        <v>610</v>
      </c>
      <c r="BI13" s="503" t="s">
        <v>658</v>
      </c>
      <c r="BJ13" s="503" t="s">
        <v>682</v>
      </c>
      <c r="BK13" s="503"/>
      <c r="BL13" s="503" t="s">
        <v>927</v>
      </c>
      <c r="BM13" s="503" t="s">
        <v>805</v>
      </c>
      <c r="BN13" s="503" t="s">
        <v>870</v>
      </c>
      <c r="BO13" s="503" t="s">
        <v>981</v>
      </c>
      <c r="BP13" s="503" t="s">
        <v>488</v>
      </c>
      <c r="BQ13" s="503" t="s">
        <v>542</v>
      </c>
      <c r="BR13" s="503" t="s">
        <v>174</v>
      </c>
      <c r="BS13" s="503" t="s">
        <v>859</v>
      </c>
      <c r="BT13" s="503" t="s">
        <v>967</v>
      </c>
      <c r="BU13" s="503"/>
      <c r="BV13" s="503"/>
      <c r="BW13" s="503" t="s">
        <v>600</v>
      </c>
      <c r="BX13" s="503" t="s">
        <v>672</v>
      </c>
      <c r="BY13" s="503" t="s">
        <v>626</v>
      </c>
      <c r="BZ13" s="503"/>
      <c r="CD13" s="444"/>
      <c r="CP13" s="669" t="s">
        <v>1188</v>
      </c>
      <c r="CQ13" s="669" t="s">
        <v>1188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760</v>
      </c>
      <c r="AZ14" s="503"/>
      <c r="BA14" s="503" t="s">
        <v>761</v>
      </c>
      <c r="BB14" s="503"/>
      <c r="BC14" s="503" t="s">
        <v>475</v>
      </c>
      <c r="BD14" s="503" t="s">
        <v>677</v>
      </c>
      <c r="BE14" s="503" t="s">
        <v>743</v>
      </c>
      <c r="BF14" s="503"/>
      <c r="BG14" s="503" t="s">
        <v>679</v>
      </c>
      <c r="BH14" s="503" t="s">
        <v>818</v>
      </c>
      <c r="BI14" s="503" t="s">
        <v>481</v>
      </c>
      <c r="BJ14" s="503" t="s">
        <v>636</v>
      </c>
      <c r="BK14" s="503"/>
      <c r="BL14" s="503" t="s">
        <v>1010</v>
      </c>
      <c r="BM14" s="503" t="s">
        <v>894</v>
      </c>
      <c r="BN14" s="503" t="s">
        <v>839</v>
      </c>
      <c r="BO14" s="503" t="s">
        <v>960</v>
      </c>
      <c r="BP14" s="503" t="s">
        <v>841</v>
      </c>
      <c r="BQ14" s="503" t="s">
        <v>643</v>
      </c>
      <c r="BR14" s="503" t="s">
        <v>858</v>
      </c>
      <c r="BS14" s="503" t="s">
        <v>597</v>
      </c>
      <c r="BT14" s="503" t="s">
        <v>777</v>
      </c>
      <c r="BU14" s="503"/>
      <c r="BV14" s="503"/>
      <c r="BW14" s="503" t="s">
        <v>796</v>
      </c>
      <c r="BX14" s="503" t="s">
        <v>758</v>
      </c>
      <c r="BY14" s="503" t="s">
        <v>780</v>
      </c>
      <c r="BZ14" s="503"/>
      <c r="CD14" s="444"/>
      <c r="CP14" s="669" t="s">
        <v>1189</v>
      </c>
      <c r="CQ14" s="669" t="s">
        <v>1189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781</v>
      </c>
      <c r="AZ15" s="503"/>
      <c r="BA15" s="503"/>
      <c r="BB15" s="503"/>
      <c r="BC15" s="503"/>
      <c r="BD15" s="503" t="s">
        <v>720</v>
      </c>
      <c r="BE15" s="503" t="s">
        <v>919</v>
      </c>
      <c r="BF15" s="503"/>
      <c r="BG15" s="503"/>
      <c r="BH15" s="503" t="s">
        <v>784</v>
      </c>
      <c r="BI15" s="503" t="s">
        <v>866</v>
      </c>
      <c r="BJ15" s="503" t="s">
        <v>588</v>
      </c>
      <c r="BK15" s="503"/>
      <c r="BL15" s="503" t="s">
        <v>804</v>
      </c>
      <c r="BM15" s="503" t="s">
        <v>511</v>
      </c>
      <c r="BN15" s="503" t="s">
        <v>806</v>
      </c>
      <c r="BO15" s="503" t="s">
        <v>884</v>
      </c>
      <c r="BP15" s="503" t="s">
        <v>752</v>
      </c>
      <c r="BQ15" s="503" t="s">
        <v>595</v>
      </c>
      <c r="BR15" s="503" t="s">
        <v>516</v>
      </c>
      <c r="BS15" s="503" t="s">
        <v>827</v>
      </c>
      <c r="BT15" s="503" t="s">
        <v>572</v>
      </c>
      <c r="BU15" s="503"/>
      <c r="BV15" s="503"/>
      <c r="BW15" s="503" t="s">
        <v>575</v>
      </c>
      <c r="BX15" s="503" t="s">
        <v>887</v>
      </c>
      <c r="BY15" s="503"/>
      <c r="BZ15" s="503"/>
      <c r="CD15" s="444"/>
      <c r="CP15" s="669" t="s">
        <v>1190</v>
      </c>
      <c r="CQ15" s="669" t="s">
        <v>1190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798</v>
      </c>
      <c r="AZ16" s="503"/>
      <c r="BA16" s="503"/>
      <c r="BB16" s="503"/>
      <c r="BC16" s="503"/>
      <c r="BD16" s="503" t="s">
        <v>864</v>
      </c>
      <c r="BE16" s="503" t="s">
        <v>933</v>
      </c>
      <c r="BF16" s="503"/>
      <c r="BG16" s="503"/>
      <c r="BH16" s="503" t="s">
        <v>850</v>
      </c>
      <c r="BI16" s="503" t="s">
        <v>802</v>
      </c>
      <c r="BJ16" s="503" t="s">
        <v>880</v>
      </c>
      <c r="BK16" s="503"/>
      <c r="BL16" s="503" t="s">
        <v>912</v>
      </c>
      <c r="BM16" s="503" t="s">
        <v>591</v>
      </c>
      <c r="BN16" s="503" t="s">
        <v>640</v>
      </c>
      <c r="BO16" s="503" t="s">
        <v>593</v>
      </c>
      <c r="BP16" s="503" t="s">
        <v>808</v>
      </c>
      <c r="BQ16" s="503" t="s">
        <v>689</v>
      </c>
      <c r="BR16" s="503" t="s">
        <v>842</v>
      </c>
      <c r="BS16" s="503" t="s">
        <v>491</v>
      </c>
      <c r="BT16" s="503" t="s">
        <v>907</v>
      </c>
      <c r="BU16" s="503"/>
      <c r="BV16" s="503"/>
      <c r="BW16" s="503" t="s">
        <v>874</v>
      </c>
      <c r="BX16" s="503" t="s">
        <v>979</v>
      </c>
      <c r="BY16" s="503"/>
      <c r="BZ16" s="503"/>
      <c r="CD16" s="444"/>
      <c r="CP16" s="669" t="s">
        <v>1191</v>
      </c>
      <c r="CQ16" s="669" t="s">
        <v>1191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815</v>
      </c>
      <c r="AZ17" s="503"/>
      <c r="BA17" s="503"/>
      <c r="BB17" s="503"/>
      <c r="BC17" s="503"/>
      <c r="BD17" s="503" t="s">
        <v>969</v>
      </c>
      <c r="BE17" s="503" t="s">
        <v>958</v>
      </c>
      <c r="BF17" s="503"/>
      <c r="BG17" s="503"/>
      <c r="BH17" s="503" t="s">
        <v>745</v>
      </c>
      <c r="BI17" s="503" t="s">
        <v>561</v>
      </c>
      <c r="BJ17" s="503" t="s">
        <v>768</v>
      </c>
      <c r="BK17" s="503"/>
      <c r="BL17" s="503" t="s">
        <v>1039</v>
      </c>
      <c r="BM17" s="503" t="s">
        <v>770</v>
      </c>
      <c r="BN17" s="503" t="s">
        <v>750</v>
      </c>
      <c r="BO17" s="503" t="s">
        <v>942</v>
      </c>
      <c r="BP17" s="503" t="s">
        <v>618</v>
      </c>
      <c r="BQ17" s="503"/>
      <c r="BR17" s="503" t="s">
        <v>570</v>
      </c>
      <c r="BS17" s="503" t="s">
        <v>776</v>
      </c>
      <c r="BT17" s="503" t="s">
        <v>844</v>
      </c>
      <c r="BU17" s="503"/>
      <c r="BV17" s="503"/>
      <c r="BW17" s="503" t="s">
        <v>693</v>
      </c>
      <c r="BX17" s="503" t="s">
        <v>830</v>
      </c>
      <c r="BY17" s="503"/>
      <c r="BZ17" s="503"/>
      <c r="CD17" s="444"/>
      <c r="CP17" s="669" t="s">
        <v>1192</v>
      </c>
      <c r="CQ17" s="669" t="s">
        <v>1192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831</v>
      </c>
      <c r="AZ18" s="503"/>
      <c r="BA18" s="503"/>
      <c r="BB18" s="503"/>
      <c r="BC18" s="503"/>
      <c r="BD18" s="503" t="s">
        <v>918</v>
      </c>
      <c r="BE18" s="503" t="s">
        <v>678</v>
      </c>
      <c r="BF18" s="503"/>
      <c r="BG18" s="503"/>
      <c r="BH18" s="503" t="s">
        <v>533</v>
      </c>
      <c r="BI18" s="503" t="s">
        <v>767</v>
      </c>
      <c r="BJ18" s="503" t="s">
        <v>786</v>
      </c>
      <c r="BK18" s="503"/>
      <c r="BL18" s="503" t="s">
        <v>997</v>
      </c>
      <c r="BM18" s="503" t="s">
        <v>904</v>
      </c>
      <c r="BN18" s="503" t="s">
        <v>512</v>
      </c>
      <c r="BO18" s="503" t="s">
        <v>977</v>
      </c>
      <c r="BP18" s="503" t="s">
        <v>642</v>
      </c>
      <c r="BQ18" s="503"/>
      <c r="BR18" s="503" t="s">
        <v>620</v>
      </c>
      <c r="BS18" s="503" t="s">
        <v>571</v>
      </c>
      <c r="BT18" s="503" t="s">
        <v>978</v>
      </c>
      <c r="BU18" s="503"/>
      <c r="BV18" s="503"/>
      <c r="BW18" s="503" t="s">
        <v>647</v>
      </c>
      <c r="BX18" s="503" t="s">
        <v>1023</v>
      </c>
      <c r="BY18" s="503"/>
      <c r="BZ18" s="503"/>
      <c r="CD18" s="444"/>
      <c r="CP18" s="669" t="s">
        <v>1193</v>
      </c>
      <c r="CQ18" s="669" t="s">
        <v>1193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847</v>
      </c>
      <c r="AZ19" s="503"/>
      <c r="BA19" s="503"/>
      <c r="BB19" s="503"/>
      <c r="BC19" s="503"/>
      <c r="BD19" s="503" t="s">
        <v>631</v>
      </c>
      <c r="BE19" s="503" t="s">
        <v>833</v>
      </c>
      <c r="BF19" s="503"/>
      <c r="BG19" s="503"/>
      <c r="BH19" s="503" t="s">
        <v>657</v>
      </c>
      <c r="BI19" s="503" t="s">
        <v>587</v>
      </c>
      <c r="BJ19" s="503" t="s">
        <v>867</v>
      </c>
      <c r="BK19" s="503"/>
      <c r="BL19" s="503" t="s">
        <v>1047</v>
      </c>
      <c r="BM19" s="503" t="s">
        <v>869</v>
      </c>
      <c r="BN19" s="503" t="s">
        <v>905</v>
      </c>
      <c r="BO19" s="503" t="s">
        <v>992</v>
      </c>
      <c r="BP19" s="503" t="s">
        <v>857</v>
      </c>
      <c r="BQ19" s="503"/>
      <c r="BR19" s="503" t="s">
        <v>810</v>
      </c>
      <c r="BS19" s="503" t="s">
        <v>621</v>
      </c>
      <c r="BT19" s="503" t="s">
        <v>713</v>
      </c>
      <c r="BU19" s="503"/>
      <c r="BV19" s="503"/>
      <c r="BW19" s="503" t="s">
        <v>714</v>
      </c>
      <c r="BX19" s="503" t="s">
        <v>916</v>
      </c>
      <c r="BY19" s="503"/>
      <c r="BZ19" s="503"/>
      <c r="CD19" s="146"/>
      <c r="CP19" s="669" t="s">
        <v>1194</v>
      </c>
      <c r="CQ19" s="669" t="s">
        <v>1194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863</v>
      </c>
      <c r="AZ20" s="503"/>
      <c r="BA20" s="503"/>
      <c r="BB20" s="503"/>
      <c r="BC20" s="503"/>
      <c r="BD20" s="503" t="s">
        <v>963</v>
      </c>
      <c r="BE20" s="503" t="s">
        <v>764</v>
      </c>
      <c r="BF20" s="503"/>
      <c r="BG20" s="503"/>
      <c r="BH20" s="503"/>
      <c r="BI20" s="503" t="s">
        <v>851</v>
      </c>
      <c r="BJ20" s="503" t="s">
        <v>482</v>
      </c>
      <c r="BK20" s="503"/>
      <c r="BL20" s="503" t="s">
        <v>1035</v>
      </c>
      <c r="BM20" s="503" t="s">
        <v>615</v>
      </c>
      <c r="BN20" s="503" t="s">
        <v>913</v>
      </c>
      <c r="BO20" s="503" t="s">
        <v>824</v>
      </c>
      <c r="BP20" s="503"/>
      <c r="BQ20" s="503"/>
      <c r="BR20" s="503"/>
      <c r="BS20" s="503" t="s">
        <v>517</v>
      </c>
      <c r="BT20" s="503" t="s">
        <v>982</v>
      </c>
      <c r="BU20" s="503"/>
      <c r="BV20" s="503"/>
      <c r="BW20" s="503" t="s">
        <v>829</v>
      </c>
      <c r="BX20" s="503" t="s">
        <v>1025</v>
      </c>
      <c r="BY20" s="503"/>
      <c r="BZ20" s="503"/>
      <c r="CD20" s="146"/>
      <c r="CP20" s="669" t="s">
        <v>1195</v>
      </c>
      <c r="CQ20" s="669" t="s">
        <v>1195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876</v>
      </c>
      <c r="AZ21" s="503"/>
      <c r="BA21" s="503"/>
      <c r="BB21" s="503"/>
      <c r="BC21" s="503"/>
      <c r="BD21" s="503" t="s">
        <v>939</v>
      </c>
      <c r="BE21" s="503" t="s">
        <v>531</v>
      </c>
      <c r="BF21" s="503"/>
      <c r="BG21" s="503"/>
      <c r="BH21" s="503"/>
      <c r="BI21" s="503" t="s">
        <v>879</v>
      </c>
      <c r="BJ21" s="503" t="s">
        <v>820</v>
      </c>
      <c r="BK21" s="503"/>
      <c r="BL21" s="503" t="s">
        <v>984</v>
      </c>
      <c r="BM21" s="503" t="s">
        <v>788</v>
      </c>
      <c r="BN21" s="503" t="s">
        <v>823</v>
      </c>
      <c r="BO21" s="503" t="s">
        <v>896</v>
      </c>
      <c r="BP21" s="503"/>
      <c r="BQ21" s="503"/>
      <c r="BR21" s="503"/>
      <c r="BS21" s="503"/>
      <c r="BT21" s="503" t="s">
        <v>860</v>
      </c>
      <c r="BU21" s="503"/>
      <c r="BV21" s="503"/>
      <c r="BW21" s="503" t="s">
        <v>521</v>
      </c>
      <c r="BX21" s="503" t="s">
        <v>956</v>
      </c>
      <c r="BY21" s="503"/>
      <c r="BZ21" s="503"/>
      <c r="CP21" s="669" t="s">
        <v>1196</v>
      </c>
      <c r="CQ21" s="669" t="s">
        <v>1196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888</v>
      </c>
      <c r="AZ22" s="503"/>
      <c r="BA22" s="503"/>
      <c r="BB22" s="503"/>
      <c r="BC22" s="503"/>
      <c r="BD22" s="503" t="s">
        <v>607</v>
      </c>
      <c r="BE22" s="503" t="s">
        <v>721</v>
      </c>
      <c r="BF22" s="503"/>
      <c r="BG22" s="503"/>
      <c r="BH22" s="503"/>
      <c r="BI22" s="503" t="s">
        <v>746</v>
      </c>
      <c r="BJ22" s="503" t="s">
        <v>747</v>
      </c>
      <c r="BK22" s="503"/>
      <c r="BL22" s="503" t="s">
        <v>1033</v>
      </c>
      <c r="BM22" s="503" t="s">
        <v>538</v>
      </c>
      <c r="BN22" s="503" t="s">
        <v>486</v>
      </c>
      <c r="BO22" s="503" t="s">
        <v>807</v>
      </c>
      <c r="BP22" s="503"/>
      <c r="BQ22" s="503"/>
      <c r="BR22" s="503"/>
      <c r="BS22" s="503"/>
      <c r="BT22" s="503" t="s">
        <v>518</v>
      </c>
      <c r="BU22" s="503"/>
      <c r="BV22" s="503"/>
      <c r="BW22" s="503"/>
      <c r="BX22" s="503" t="s">
        <v>1034</v>
      </c>
      <c r="BY22" s="503"/>
      <c r="BZ22" s="503"/>
      <c r="CP22" s="669" t="s">
        <v>1197</v>
      </c>
      <c r="CQ22" s="669" t="s">
        <v>1197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899</v>
      </c>
      <c r="AZ23" s="504"/>
      <c r="BA23" s="503"/>
      <c r="BB23" s="503"/>
      <c r="BC23" s="503"/>
      <c r="BD23" s="503" t="s">
        <v>503</v>
      </c>
      <c r="BE23" s="503" t="s">
        <v>970</v>
      </c>
      <c r="BF23" s="503"/>
      <c r="BG23" s="503"/>
      <c r="BH23" s="503"/>
      <c r="BI23" s="503"/>
      <c r="BJ23" s="503" t="s">
        <v>659</v>
      </c>
      <c r="BK23" s="503"/>
      <c r="BL23" s="503" t="s">
        <v>868</v>
      </c>
      <c r="BM23" s="503" t="s">
        <v>822</v>
      </c>
      <c r="BN23" s="503" t="s">
        <v>707</v>
      </c>
      <c r="BO23" s="503" t="s">
        <v>995</v>
      </c>
      <c r="BP23" s="503"/>
      <c r="BQ23" s="503"/>
      <c r="BR23" s="503"/>
      <c r="BS23" s="503"/>
      <c r="BT23" s="503" t="s">
        <v>873</v>
      </c>
      <c r="BU23" s="503"/>
      <c r="BV23" s="503"/>
      <c r="BW23" s="503"/>
      <c r="BX23" s="503" t="s">
        <v>1036</v>
      </c>
      <c r="BY23" s="503"/>
      <c r="BZ23" s="503"/>
      <c r="CP23" s="669" t="s">
        <v>1198</v>
      </c>
      <c r="CQ23" s="669" t="s">
        <v>1198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909</v>
      </c>
      <c r="AZ24" s="503"/>
      <c r="BA24" s="503"/>
      <c r="BB24" s="503"/>
      <c r="BC24" s="503"/>
      <c r="BD24" s="503" t="s">
        <v>654</v>
      </c>
      <c r="BE24" s="503" t="s">
        <v>608</v>
      </c>
      <c r="BF24" s="503"/>
      <c r="BG24" s="503"/>
      <c r="BH24" s="503"/>
      <c r="BI24" s="503"/>
      <c r="BJ24" s="503"/>
      <c r="BK24" s="503"/>
      <c r="BL24" s="503" t="s">
        <v>1018</v>
      </c>
      <c r="BM24" s="503"/>
      <c r="BN24" s="503" t="s">
        <v>789</v>
      </c>
      <c r="BO24" s="503" t="s">
        <v>935</v>
      </c>
      <c r="BP24" s="503"/>
      <c r="BQ24" s="503"/>
      <c r="BR24" s="503"/>
      <c r="BS24" s="503"/>
      <c r="BT24" s="503" t="s">
        <v>735</v>
      </c>
      <c r="BU24" s="503"/>
      <c r="BV24" s="503"/>
      <c r="BW24" s="503"/>
      <c r="BX24" s="503" t="s">
        <v>1029</v>
      </c>
      <c r="BY24" s="503"/>
      <c r="BZ24" s="503"/>
      <c r="CP24" s="669" t="s">
        <v>1199</v>
      </c>
      <c r="CQ24" s="669" t="s">
        <v>1199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917</v>
      </c>
      <c r="AZ25" s="503"/>
      <c r="BA25" s="503"/>
      <c r="BB25" s="503"/>
      <c r="BC25" s="503"/>
      <c r="BD25" s="503" t="s">
        <v>557</v>
      </c>
      <c r="BE25" s="503" t="s">
        <v>952</v>
      </c>
      <c r="BF25" s="503"/>
      <c r="BG25" s="503"/>
      <c r="BH25" s="503"/>
      <c r="BI25" s="503"/>
      <c r="BJ25" s="503"/>
      <c r="BK25" s="503"/>
      <c r="BL25" s="503" t="s">
        <v>1024</v>
      </c>
      <c r="BM25" s="503"/>
      <c r="BN25" s="503"/>
      <c r="BO25" s="503" t="s">
        <v>998</v>
      </c>
      <c r="BP25" s="503"/>
      <c r="BQ25" s="503"/>
      <c r="BR25" s="503"/>
      <c r="BS25" s="503"/>
      <c r="BT25" s="503" t="s">
        <v>545</v>
      </c>
      <c r="BU25" s="503"/>
      <c r="BV25" s="503"/>
      <c r="BW25" s="503"/>
      <c r="BX25" s="503" t="s">
        <v>1019</v>
      </c>
      <c r="BY25" s="503"/>
      <c r="BZ25" s="503"/>
      <c r="CP25" s="669" t="s">
        <v>1200</v>
      </c>
      <c r="CQ25" s="669" t="s">
        <v>1200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924</v>
      </c>
      <c r="AZ26" s="503"/>
      <c r="BA26" s="503"/>
      <c r="BB26" s="503"/>
      <c r="BC26" s="503"/>
      <c r="BD26" s="503" t="s">
        <v>932</v>
      </c>
      <c r="BE26" s="503" t="s">
        <v>926</v>
      </c>
      <c r="BF26" s="503"/>
      <c r="BG26" s="503"/>
      <c r="BH26" s="503"/>
      <c r="BI26" s="503"/>
      <c r="BJ26" s="503"/>
      <c r="BK26" s="503"/>
      <c r="BL26" s="503" t="s">
        <v>590</v>
      </c>
      <c r="BM26" s="503"/>
      <c r="BN26" s="503"/>
      <c r="BO26" s="503" t="s">
        <v>972</v>
      </c>
      <c r="BP26" s="503"/>
      <c r="BQ26" s="503"/>
      <c r="BR26" s="503"/>
      <c r="BS26" s="503"/>
      <c r="BT26" s="503" t="s">
        <v>915</v>
      </c>
      <c r="BU26" s="503"/>
      <c r="BV26" s="503"/>
      <c r="BW26" s="503"/>
      <c r="BX26" s="503" t="s">
        <v>898</v>
      </c>
      <c r="BY26" s="503"/>
      <c r="BZ26" s="503"/>
      <c r="CP26" s="669" t="s">
        <v>1201</v>
      </c>
      <c r="CQ26" s="669" t="s">
        <v>1201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931</v>
      </c>
      <c r="AZ27" s="503"/>
      <c r="BA27" s="503"/>
      <c r="BB27" s="503"/>
      <c r="BC27" s="503"/>
      <c r="BD27" s="503" t="s">
        <v>945</v>
      </c>
      <c r="BE27" s="503" t="s">
        <v>946</v>
      </c>
      <c r="BF27" s="503"/>
      <c r="BG27" s="503"/>
      <c r="BH27" s="503"/>
      <c r="BI27" s="503"/>
      <c r="BJ27" s="503"/>
      <c r="BK27" s="503"/>
      <c r="BL27" s="503" t="s">
        <v>903</v>
      </c>
      <c r="BM27" s="503"/>
      <c r="BN27" s="503"/>
      <c r="BO27" s="503" t="s">
        <v>751</v>
      </c>
      <c r="BP27" s="503"/>
      <c r="BQ27" s="503"/>
      <c r="BR27" s="503"/>
      <c r="BS27" s="503"/>
      <c r="BT27" s="503" t="s">
        <v>897</v>
      </c>
      <c r="BU27" s="503"/>
      <c r="BV27" s="503"/>
      <c r="BW27" s="503"/>
      <c r="BX27" s="503" t="s">
        <v>968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938</v>
      </c>
      <c r="AZ28" s="503"/>
      <c r="BA28" s="503"/>
      <c r="BB28" s="503"/>
      <c r="BC28" s="503"/>
      <c r="BD28" s="503" t="s">
        <v>832</v>
      </c>
      <c r="BE28" s="503" t="s">
        <v>783</v>
      </c>
      <c r="BF28" s="503"/>
      <c r="BG28" s="503"/>
      <c r="BH28" s="503"/>
      <c r="BI28" s="503"/>
      <c r="BJ28" s="503"/>
      <c r="BK28" s="503"/>
      <c r="BL28" s="503" t="s">
        <v>1004</v>
      </c>
      <c r="BM28" s="503"/>
      <c r="BN28" s="503"/>
      <c r="BO28" s="503" t="s">
        <v>641</v>
      </c>
      <c r="BP28" s="503"/>
      <c r="BQ28" s="503"/>
      <c r="BR28" s="503"/>
      <c r="BS28" s="503"/>
      <c r="BT28" s="503" t="s">
        <v>949</v>
      </c>
      <c r="BU28" s="503"/>
      <c r="BV28" s="503"/>
      <c r="BW28" s="503"/>
      <c r="BX28" s="503" t="s">
        <v>1044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476</v>
      </c>
      <c r="BE29" s="503" t="s">
        <v>584</v>
      </c>
      <c r="BF29" s="503"/>
      <c r="BG29" s="503"/>
      <c r="BH29" s="503"/>
      <c r="BI29" s="503"/>
      <c r="BJ29" s="503"/>
      <c r="BK29" s="503"/>
      <c r="BL29" s="503" t="s">
        <v>1026</v>
      </c>
      <c r="BM29" s="503"/>
      <c r="BN29" s="503"/>
      <c r="BO29" s="503" t="s">
        <v>928</v>
      </c>
      <c r="BP29" s="503"/>
      <c r="BQ29" s="503"/>
      <c r="BR29" s="503"/>
      <c r="BS29" s="503"/>
      <c r="BT29" s="503" t="s">
        <v>598</v>
      </c>
      <c r="BU29" s="503"/>
      <c r="BV29" s="503"/>
      <c r="BW29" s="503"/>
      <c r="BX29" s="503" t="s">
        <v>1027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763</v>
      </c>
      <c r="BE30" s="503" t="s">
        <v>849</v>
      </c>
      <c r="BF30" s="503"/>
      <c r="BG30" s="503"/>
      <c r="BH30" s="503"/>
      <c r="BI30" s="503"/>
      <c r="BJ30" s="503"/>
      <c r="BK30" s="503"/>
      <c r="BL30" s="503" t="s">
        <v>1032</v>
      </c>
      <c r="BM30" s="503"/>
      <c r="BN30" s="503"/>
      <c r="BO30" s="503" t="s">
        <v>914</v>
      </c>
      <c r="BP30" s="503"/>
      <c r="BQ30" s="503"/>
      <c r="BR30" s="503"/>
      <c r="BS30" s="503"/>
      <c r="BT30" s="503" t="s">
        <v>973</v>
      </c>
      <c r="BU30" s="503"/>
      <c r="BV30" s="503"/>
      <c r="BW30" s="503"/>
      <c r="BX30" s="503" t="s">
        <v>694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816</v>
      </c>
      <c r="BE31" s="503" t="s">
        <v>558</v>
      </c>
      <c r="BF31" s="503"/>
      <c r="BG31" s="503"/>
      <c r="BH31" s="503"/>
      <c r="BI31" s="503"/>
      <c r="BJ31" s="503"/>
      <c r="BK31" s="503"/>
      <c r="BL31" s="503" t="s">
        <v>1043</v>
      </c>
      <c r="BM31" s="503"/>
      <c r="BN31" s="503"/>
      <c r="BO31" s="503" t="s">
        <v>948</v>
      </c>
      <c r="BP31" s="503"/>
      <c r="BQ31" s="503"/>
      <c r="BR31" s="503"/>
      <c r="BS31" s="503"/>
      <c r="BT31" s="503" t="s">
        <v>943</v>
      </c>
      <c r="BU31" s="503"/>
      <c r="BV31" s="503"/>
      <c r="BW31" s="503"/>
      <c r="BX31" s="503" t="s">
        <v>987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925</v>
      </c>
      <c r="BE32" s="503" t="s">
        <v>911</v>
      </c>
      <c r="BF32" s="503"/>
      <c r="BG32" s="503"/>
      <c r="BH32" s="503"/>
      <c r="BI32" s="503"/>
      <c r="BJ32" s="503"/>
      <c r="BK32" s="503"/>
      <c r="BL32" s="503" t="s">
        <v>1016</v>
      </c>
      <c r="BM32" s="503"/>
      <c r="BN32" s="503"/>
      <c r="BO32" s="503" t="s">
        <v>664</v>
      </c>
      <c r="BP32" s="503"/>
      <c r="BQ32" s="503"/>
      <c r="BR32" s="503"/>
      <c r="BS32" s="503"/>
      <c r="BT32" s="503" t="s">
        <v>885</v>
      </c>
      <c r="BU32" s="503"/>
      <c r="BV32" s="503"/>
      <c r="BW32" s="503"/>
      <c r="BX32" s="503" t="s">
        <v>930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742</v>
      </c>
      <c r="BE33" s="503" t="s">
        <v>964</v>
      </c>
      <c r="BF33" s="503"/>
      <c r="BG33" s="503"/>
      <c r="BH33" s="503"/>
      <c r="BI33" s="503"/>
      <c r="BJ33" s="503"/>
      <c r="BK33" s="503"/>
      <c r="BL33" s="503" t="s">
        <v>947</v>
      </c>
      <c r="BM33" s="503"/>
      <c r="BN33" s="503"/>
      <c r="BO33" s="503" t="s">
        <v>985</v>
      </c>
      <c r="BP33" s="503"/>
      <c r="BQ33" s="503"/>
      <c r="BR33" s="503"/>
      <c r="BS33" s="503"/>
      <c r="BT33" s="503" t="s">
        <v>756</v>
      </c>
      <c r="BU33" s="503"/>
      <c r="BV33" s="503"/>
      <c r="BW33" s="503"/>
      <c r="BX33" s="503" t="s">
        <v>1003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699</v>
      </c>
      <c r="BF34" s="503"/>
      <c r="BG34" s="503"/>
      <c r="BH34" s="503"/>
      <c r="BI34" s="503"/>
      <c r="BJ34" s="503"/>
      <c r="BK34" s="503"/>
      <c r="BL34" s="503" t="s">
        <v>1037</v>
      </c>
      <c r="BM34" s="503"/>
      <c r="BN34" s="503"/>
      <c r="BO34" s="503" t="s">
        <v>540</v>
      </c>
      <c r="BP34" s="503"/>
      <c r="BQ34" s="503"/>
      <c r="BR34" s="503"/>
      <c r="BS34" s="503"/>
      <c r="BT34" s="503" t="s">
        <v>929</v>
      </c>
      <c r="BU34" s="503"/>
      <c r="BV34" s="503"/>
      <c r="BW34" s="503"/>
      <c r="BX34" s="503" t="s">
        <v>908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537</v>
      </c>
      <c r="BM35" s="503"/>
      <c r="BN35" s="503"/>
      <c r="BO35" s="503" t="s">
        <v>772</v>
      </c>
      <c r="BP35" s="503"/>
      <c r="BQ35" s="503"/>
      <c r="BR35" s="503"/>
      <c r="BS35" s="503"/>
      <c r="BT35" s="503" t="s">
        <v>922</v>
      </c>
      <c r="BU35" s="503"/>
      <c r="BV35" s="503"/>
      <c r="BW35" s="503"/>
      <c r="BX35" s="503" t="s">
        <v>990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1045</v>
      </c>
      <c r="BM36" s="503"/>
      <c r="BN36" s="503"/>
      <c r="BO36" s="503" t="s">
        <v>989</v>
      </c>
      <c r="BP36" s="503"/>
      <c r="BQ36" s="503"/>
      <c r="BR36" s="503"/>
      <c r="BS36" s="503"/>
      <c r="BT36" s="503" t="s">
        <v>936</v>
      </c>
      <c r="BU36" s="503"/>
      <c r="BV36" s="503"/>
      <c r="BW36" s="503"/>
      <c r="BX36" s="503" t="s">
        <v>1021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1022</v>
      </c>
      <c r="BM37" s="503"/>
      <c r="BN37" s="503"/>
      <c r="BO37" s="503" t="s">
        <v>871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944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934</v>
      </c>
      <c r="BM38" s="503"/>
      <c r="BN38" s="503"/>
      <c r="BO38" s="503" t="s">
        <v>617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1017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684</v>
      </c>
      <c r="BM39" s="503"/>
      <c r="BN39" s="503"/>
      <c r="BO39" s="503" t="s">
        <v>906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814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1014</v>
      </c>
      <c r="BM40" s="503"/>
      <c r="BN40" s="503"/>
      <c r="BO40" s="503" t="s">
        <v>954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1009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1048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962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1049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1046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1020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1042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881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1001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965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1005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484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1031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614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1040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920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648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1028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549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1000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715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787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993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564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999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1012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1013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705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1007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1030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862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1041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576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769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1038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980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522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941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1015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994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510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779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991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1011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638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950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959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797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988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1006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893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Rodrigo da Costa Gomes</cp:lastModifiedBy>
  <dcterms:created xsi:type="dcterms:W3CDTF">2024-02-07T18:44:46Z</dcterms:created>
  <dcterms:modified xsi:type="dcterms:W3CDTF">2026-01-23T22:37:28Z</dcterms:modified>
</cp:coreProperties>
</file>