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"/>
    </mc:Choice>
  </mc:AlternateContent>
  <xr:revisionPtr revIDLastSave="30" documentId="13_ncr:1_{4DFF412C-4E8C-4550-8C73-9625CC1E0865}" xr6:coauthVersionLast="47" xr6:coauthVersionMax="47" xr10:uidLastSave="{2125CDEC-1DA9-4ECB-9F12-CE5A884E09DC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0" yWindow="0" windowWidth="10245" windowHeight="1092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<sst xmlns="http://schemas.openxmlformats.org/spreadsheetml/2006/main" count="1997" uniqueCount="1268">
  <si>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</si>
  <si>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</si>
  <si>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</si>
  <si>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</si>
  <si>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</si>
  <si>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</si>
  <si>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</si>
  <si>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</si>
  <si>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</si>
  <si>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</si>
  <si>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</si>
  <si>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</si>
  <si>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</si>
  <si>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</si>
  <si>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</si>
  <si>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</si>
  <si>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</si>
  <si>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</si>
  <si>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</si>
  <si>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</si>
  <si>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</si>
  <si>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</si>
  <si>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</si>
  <si>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</si>
  <si>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</si>
  <si>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</si>
  <si>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</si>
  <si>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</si>
  <si>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</si>
  <si>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</si>
  <si>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</si>
  <si>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</si>
  <si>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</si>
  <si>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</si>
  <si>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</si>
  <si>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</si>
  <si>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</si>
  <si>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</si>
  <si>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</si>
  <si>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</si>
  <si>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</si>
  <si>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</si>
  <si>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</si>
  <si>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</si>
  <si>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</si>
  <si>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</si>
  <si>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</si>
  <si>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</si>
  <si>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</si>
  <si>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</si>
  <si>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</si>
  <si>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</si>
  <si>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</si>
  <si>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</si>
  <si>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</si>
  <si>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</si>
  <si>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</si>
  <si>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</si>
  <si>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</si>
  <si>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</si>
  <si>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</si>
  <si>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</si>
  <si>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</si>
  <si>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</si>
  <si>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</si>
  <si>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</si>
  <si>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</si>
  <si>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</si>
  <si>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</si>
  <si>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</si>
  <si>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</si>
  <si>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</si>
  <si>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</si>
  <si>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</si>
  <si>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</si>
  <si>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</si>
  <si>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</si>
  <si>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</si>
  <si>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</si>
  <si>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</si>
  <si>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</si>
  <si>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</si>
  <si>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</si>
  <si>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</si>
  <si>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</si>
  <si>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</si>
  <si>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</si>
  <si>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</si>
  <si>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</si>
  <si>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</si>
  <si>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</si>
  <si>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</si>
  <si>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</si>
  <si>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</si>
  <si>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</si>
  <si>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</si>
  <si>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</si>
  <si>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</si>
  <si>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</si>
  <si>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</si>
  <si>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</si>
  <si>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</si>
  <si>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</si>
  <si>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</si>
  <si>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</si>
  <si>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</si>
  <si>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</si>
  <si>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</si>
  <si>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</si>
  <si>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</si>
  <si>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</si>
  <si>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</si>
  <si>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</si>
  <si>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</si>
  <si>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</si>
  <si>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</si>
  <si>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</si>
  <si>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</si>
  <si>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</si>
  <si>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</si>
  <si>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</si>
  <si>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</si>
  <si>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</si>
  <si>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</si>
  <si>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</si>
  <si>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</si>
  <si>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</si>
  <si>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</si>
  <si>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</si>
  <si>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</si>
  <si>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</si>
  <si>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</si>
  <si>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</si>
  <si>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</si>
  <si>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</si>
  <si>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</si>
  <si>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</si>
  <si>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</si>
  <si>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</si>
  <si>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</si>
  <si>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</si>
  <si>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</si>
  <si>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</si>
  <si>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</si>
  <si>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</si>
  <si>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</si>
  <si>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</si>
  <si>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</si>
  <si>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</si>
  <si>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</si>
  <si>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</si>
  <si>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</si>
  <si>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</si>
  <si>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</si>
  <si>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</si>
  <si>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</si>
  <si>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</si>
  <si>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</si>
  <si>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</si>
  <si>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</si>
  <si>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</si>
  <si>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</si>
  <si>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</si>
  <si>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</si>
  <si>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</si>
  <si>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</si>
  <si>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</si>
  <si>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</si>
  <si>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</si>
  <si>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</si>
  <si>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</si>
  <si>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</si>
  <si>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</si>
  <si>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</si>
  <si>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</si>
  <si>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</si>
  <si>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</si>
  <si>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</si>
  <si>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</si>
  <si>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</si>
  <si>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</si>
  <si>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</si>
  <si>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</si>
  <si>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</si>
  <si>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</si>
  <si>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</si>
  <si>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</si>
  <si>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</si>
  <si>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</si>
  <si>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</si>
  <si>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</si>
  <si>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</si>
  <si>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</si>
  <si>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</si>
  <si>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</si>
  <si>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</si>
  <si>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</si>
  <si>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</si>
  <si>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</si>
  <si>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</si>
  <si>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</si>
  <si>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</si>
  <si>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</si>
  <si>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</si>
  <si>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</si>
  <si>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</si>
  <si>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</si>
  <si>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</si>
  <si>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</si>
  <si>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</si>
  <si>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</si>
  <si>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</si>
  <si>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</si>
  <si>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</si>
  <si>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</si>
  <si>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</si>
  <si>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</si>
  <si>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</si>
  <si>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</si>
  <si>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</si>
  <si>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</si>
  <si>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</si>
  <si>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</si>
  <si>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</si>
  <si>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</si>
  <si>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</si>
  <si>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</si>
  <si>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</si>
  <si>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</si>
  <si>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</si>
  <si>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</si>
  <si>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</si>
  <si>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</si>
  <si>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</si>
  <si>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</si>
  <si>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</si>
  <si>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</si>
  <si>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</si>
  <si>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</si>
  <si>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</si>
  <si>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</si>
  <si>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</si>
  <si>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</si>
  <si>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</si>
  <si>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</si>
  <si>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</si>
  <si>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</si>
  <si>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</si>
  <si>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</si>
  <si>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</si>
  <si>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</si>
  <si>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</si>
  <si>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</si>
  <si>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</si>
  <si>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</si>
  <si>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</si>
  <si>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</si>
  <si>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</si>
  <si>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</si>
  <si>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</si>
  <si>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</si>
  <si>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</si>
  <si>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</si>
  <si>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</si>
  <si>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</si>
  <si>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</si>
  <si>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</si>
  <si>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</si>
  <si>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</si>
  <si>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</si>
  <si>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</si>
  <si>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</si>
  <si>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</si>
  <si>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</si>
  <si>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</si>
  <si>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</si>
  <si>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</si>
  <si>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</si>
  <si>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</si>
  <si>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</si>
  <si>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</si>
  <si>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</si>
  <si>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</si>
  <si>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</si>
  <si>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</si>
  <si>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</si>
  <si>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</si>
  <si>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</si>
  <si>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</si>
  <si>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</si>
  <si>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</si>
  <si>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</si>
  <si>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</si>
  <si>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</si>
  <si>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</si>
  <si>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</si>
  <si>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</si>
  <si>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</si>
  <si>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</si>
  <si>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</si>
  <si>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</si>
  <si>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</si>
  <si>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</si>
  <si>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</si>
  <si>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</si>
  <si>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</si>
  <si>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</si>
  <si>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</si>
  <si>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</si>
  <si>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</si>
  <si>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</si>
  <si>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</si>
  <si>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</si>
  <si>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</si>
  <si>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</si>
  <si>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</si>
  <si>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</si>
  <si>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</si>
  <si>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</si>
  <si>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</si>
  <si>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</si>
  <si>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</si>
  <si>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</si>
  <si>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</si>
  <si>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</si>
  <si>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</si>
  <si>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</si>
  <si>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</si>
  <si>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</si>
  <si>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</si>
  <si>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</si>
  <si>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</si>
  <si>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</si>
  <si>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</si>
  <si>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</si>
  <si>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</si>
  <si>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</si>
  <si>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</si>
  <si>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</si>
  <si>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</si>
  <si>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</si>
  <si>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</si>
  <si>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</si>
  <si>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</si>
  <si>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</si>
  <si>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</si>
  <si>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</si>
  <si>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</si>
  <si>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</si>
  <si>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</si>
  <si>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</si>
  <si>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</si>
  <si>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</si>
  <si>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</si>
  <si>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</si>
  <si>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</si>
  <si>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</si>
  <si>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</si>
  <si>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</si>
  <si>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</si>
  <si>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</si>
  <si>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</si>
  <si>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</si>
  <si>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</si>
  <si>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</si>
  <si>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</si>
  <si>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</si>
  <si>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</si>
  <si>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</si>
  <si>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</si>
  <si>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</si>
  <si>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</si>
  <si>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</si>
  <si>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</si>
  <si>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</si>
  <si>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</si>
  <si>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</si>
  <si>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</si>
  <si>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</si>
  <si>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</si>
  <si>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</si>
  <si>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</si>
  <si>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</si>
  <si>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</si>
  <si>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</si>
  <si>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</si>
  <si>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</si>
  <si>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</si>
  <si>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</si>
  <si>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</si>
  <si>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</si>
  <si>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</si>
  <si>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</si>
  <si>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</si>
  <si>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</si>
  <si>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</si>
  <si>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</si>
  <si>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</si>
  <si>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</si>
  <si>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</si>
  <si>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</si>
  <si>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</si>
  <si>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</si>
  <si>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</si>
  <si>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</si>
  <si>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</si>
  <si>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</si>
  <si>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</si>
  <si>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</si>
  <si>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</si>
  <si>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</si>
  <si>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</si>
  <si>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</si>
  <si>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</si>
  <si>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</si>
  <si>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</si>
  <si>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</si>
  <si>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</si>
  <si>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</si>
  <si>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</si>
  <si>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</si>
  <si>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</si>
  <si>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</si>
  <si>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</si>
  <si>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</si>
  <si>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</si>
  <si>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</si>
  <si>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</si>
  <si>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</si>
  <si>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</si>
  <si>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</si>
  <si>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</si>
  <si>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</si>
  <si>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</si>
  <si>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</si>
  <si>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</si>
  <si>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</si>
  <si>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</si>
  <si>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</si>
  <si>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</si>
  <si>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</si>
  <si>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</si>
  <si>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</si>
  <si>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</si>
  <si>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</si>
  <si>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</si>
  <si>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</si>
  <si>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</si>
  <si>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</si>
  <si>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</si>
  <si>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</si>
  <si>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</si>
  <si>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</si>
  <si>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</si>
  <si>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</si>
  <si>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</si>
  <si>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</si>
  <si>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</si>
  <si>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</si>
  <si>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</si>
  <si>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</si>
  <si>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</si>
  <si>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</si>
  <si>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</si>
  <si>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</si>
  <si>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</si>
  <si>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</si>
  <si>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</si>
  <si>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</si>
  <si>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</si>
  <si>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</si>
  <si>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</si>
  <si>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</si>
  <si>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</si>
  <si>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</si>
  <si>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</si>
  <si>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</si>
  <si>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</si>
  <si>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</si>
  <si>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</si>
  <si>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</si>
  <si>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</si>
  <si>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</si>
  <si>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</si>
  <si>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</si>
  <si>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</si>
  <si>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</si>
  <si>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</si>
  <si>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</si>
  <si>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</si>
  <si>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</si>
  <si>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</si>
  <si>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</si>
  <si>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</si>
  <si>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</si>
  <si>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</si>
  <si>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</si>
  <si>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</si>
  <si>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</si>
  <si>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</si>
  <si>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</si>
  <si>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</si>
  <si>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</si>
  <si>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</si>
  <si>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</si>
  <si>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</si>
  <si>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</si>
  <si>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</si>
  <si>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</si>
  <si>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</si>
  <si>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</si>
  <si>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</si>
  <si>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</si>
  <si>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</si>
  <si>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</si>
  <si>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</si>
  <si>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</si>
  <si>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</si>
  <si>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</si>
  <si>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</si>
  <si>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</si>
  <si>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</si>
  <si>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</si>
  <si>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</si>
  <si>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</si>
  <si>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</si>
  <si>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</si>
  <si>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</si>
  <si>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</si>
  <si>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</si>
  <si>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</si>
  <si>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</si>
  <si>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</si>
  <si>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</si>
  <si>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</si>
  <si>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</si>
  <si>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</si>
  <si>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</si>
  <si>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</si>
  <si>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</si>
  <si>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</si>
  <si>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</si>
  <si>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</si>
  <si>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</si>
  <si>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</si>
  <si>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</si>
  <si>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</si>
  <si>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</si>
  <si>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</si>
  <si>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</si>
  <si>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</si>
  <si>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</si>
  <si>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</si>
  <si>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</si>
  <si>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</si>
  <si>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</si>
  <si>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</si>
  <si>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</si>
  <si>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</si>
  <si>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</si>
  <si>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</si>
  <si>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</si>
  <si>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</si>
  <si>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</si>
  <si>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</si>
  <si>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</si>
  <si>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</si>
  <si>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</si>
  <si>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</si>
  <si>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</si>
  <si>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</si>
  <si>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</si>
  <si>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</si>
  <si>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</si>
  <si>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</si>
  <si>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</si>
  <si>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</si>
  <si>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</si>
  <si>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</si>
  <si>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</si>
  <si>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</si>
  <si>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</si>
  <si>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</si>
  <si>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</si>
  <si>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</si>
  <si>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</si>
  <si>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</si>
  <si>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</si>
  <si>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</si>
  <si>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</si>
  <si>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</si>
  <si>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</si>
  <si>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</si>
  <si>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</si>
  <si>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</si>
  <si>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</si>
  <si>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</si>
  <si>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</si>
  <si>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</si>
  <si>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</si>
  <si>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</si>
  <si>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</si>
  <si>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</si>
  <si>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</si>
  <si>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</si>
  <si>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</si>
  <si>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</si>
  <si>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</si>
  <si>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</si>
  <si>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</si>
  <si>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</si>
  <si>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</si>
  <si>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</si>
  <si>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</si>
  <si>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</si>
  <si>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</si>
  <si>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</si>
  <si>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</si>
  <si>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</si>
  <si>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</si>
  <si>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</si>
  <si>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</si>
  <si>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</si>
  <si>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</si>
  <si>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</si>
  <si>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</si>
  <si>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</si>
  <si>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</si>
  <si>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</si>
  <si>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</si>
  <si>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</si>
  <si>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</si>
  <si>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</si>
  <si>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</si>
  <si>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</si>
  <si>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</si>
  <si>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</si>
  <si>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</si>
  <si>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</si>
  <si>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</si>
  <si>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</si>
  <si>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</si>
  <si>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</si>
  <si>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</si>
  <si>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</si>
  <si>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</si>
  <si>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</si>
  <si>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</si>
  <si>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</si>
  <si>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</si>
  <si>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</si>
  <si>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</si>
  <si>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</si>
  <si>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</si>
  <si>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</si>
  <si>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</si>
  <si>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</si>
  <si>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</si>
  <si>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</si>
  <si>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</si>
  <si>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</si>
  <si>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</si>
  <si>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</si>
  <si>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</si>
  <si>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</si>
  <si>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</si>
  <si>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</si>
  <si>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</si>
  <si>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</si>
  <si>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</si>
  <si>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</si>
  <si>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</si>
  <si>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</si>
  <si>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</si>
  <si>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</si>
  <si>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</si>
  <si>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</si>
  <si>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</si>
  <si>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</si>
  <si>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</si>
  <si>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</si>
  <si>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</si>
  <si>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</si>
  <si>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</si>
  <si>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</si>
  <si>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</si>
  <si>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</si>
  <si>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</si>
  <si>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</si>
  <si>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</si>
  <si>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</si>
  <si>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</si>
  <si>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</si>
  <si>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</si>
  <si>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</si>
  <si>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</si>
  <si>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</si>
  <si>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</si>
  <si>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</si>
  <si>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</si>
  <si>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</si>
  <si>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</si>
  <si>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</si>
  <si>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</si>
  <si>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</si>
  <si>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</si>
  <si>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</si>
  <si>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</si>
  <si>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</si>
  <si>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</si>
  <si>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</si>
  <si>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</si>
  <si>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</si>
  <si>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</si>
  <si>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</si>
  <si>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</si>
  <si>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</si>
  <si>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</si>
  <si>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</si>
  <si>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</si>
  <si>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</si>
  <si>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</si>
  <si>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</si>
  <si>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</si>
  <si>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</si>
  <si>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</si>
  <si>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</si>
  <si>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</si>
  <si>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</si>
  <si>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</si>
  <si>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</si>
  <si>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</si>
  <si>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</si>
  <si>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</si>
  <si>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</si>
  <si>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</si>
  <si>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</si>
  <si>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</si>
  <si>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</si>
  <si>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</si>
  <si>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</si>
  <si>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</si>
  <si>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</si>
  <si>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</si>
  <si>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</si>
  <si>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</si>
  <si>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</si>
  <si>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</si>
  <si>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</si>
  <si>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</si>
  <si>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</si>
  <si>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</si>
  <si>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</si>
  <si>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</si>
  <si>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</si>
  <si>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</si>
  <si>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</si>
  <si>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</si>
  <si>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</si>
  <si>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</si>
  <si>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</si>
  <si>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</si>
  <si>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</si>
  <si>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</si>
  <si>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</si>
  <si>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</si>
  <si>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</si>
  <si>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</si>
  <si>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</si>
  <si>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</si>
  <si>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</si>
  <si>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</si>
  <si>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</si>
  <si>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</si>
  <si>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</si>
  <si>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</si>
  <si>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</si>
  <si>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</si>
  <si>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</si>
  <si>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</si>
  <si>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</si>
  <si>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</si>
  <si>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</si>
  <si>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</si>
  <si>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</si>
  <si>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</si>
  <si>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</si>
  <si>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</si>
  <si>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</si>
  <si>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</si>
  <si>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</si>
  <si>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</si>
  <si>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</si>
  <si>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</si>
  <si>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</si>
  <si>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</si>
  <si>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</si>
  <si>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</si>
  <si>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</si>
  <si>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</si>
  <si>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</si>
  <si>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</si>
  <si>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</si>
  <si>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</si>
  <si>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</si>
  <si>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</si>
  <si>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</si>
  <si>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</si>
  <si>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</si>
  <si>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</si>
  <si>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</si>
  <si>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</si>
  <si>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</si>
  <si>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</si>
  <si>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</si>
  <si>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</si>
  <si>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</si>
  <si>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</si>
  <si>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</si>
  <si>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</si>
  <si>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</si>
  <si>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</si>
  <si>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</si>
  <si>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</si>
  <si>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</si>
  <si>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</si>
  <si>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</si>
  <si>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</si>
  <si>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</si>
  <si>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</si>
  <si>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</si>
  <si>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</si>
  <si>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</si>
  <si>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</si>
  <si>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</si>
  <si>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</si>
  <si>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</si>
  <si>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</si>
  <si>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</si>
  <si>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</si>
  <si>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</si>
  <si>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</si>
  <si>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</si>
  <si>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</si>
  <si>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</si>
  <si>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</si>
  <si>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</si>
  <si>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</si>
  <si>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</si>
  <si>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</si>
  <si>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</si>
  <si>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</si>
  <si>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</si>
  <si>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</si>
  <si>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</si>
  <si>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</si>
  <si>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</si>
  <si>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</si>
  <si>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</si>
  <si>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</si>
  <si>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</si>
  <si>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</si>
  <si>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</si>
  <si>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</si>
  <si>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</si>
  <si>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</si>
  <si>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</si>
  <si>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</si>
  <si>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</si>
  <si>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</si>
  <si>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</si>
  <si>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</si>
  <si>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</si>
  <si>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</si>
  <si>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</si>
  <si>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</si>
  <si>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</si>
  <si>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</si>
  <si>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</si>
  <si>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</si>
  <si>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</si>
  <si>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</si>
  <si>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</si>
  <si>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</si>
  <si>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</si>
  <si>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</si>
  <si>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</si>
  <si>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</si>
  <si>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</si>
  <si>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</si>
  <si>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</si>
  <si>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</si>
  <si>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</si>
  <si>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</si>
  <si>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</si>
  <si>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</si>
  <si>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</si>
  <si>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</si>
  <si>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</si>
  <si>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</si>
  <si>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</si>
  <si>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</si>
  <si>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</si>
  <si>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</si>
  <si>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</si>
  <si>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</si>
  <si>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</si>
  <si>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</si>
  <si>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</si>
  <si>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</si>
  <si>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</si>
  <si>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</si>
  <si>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</si>
  <si>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</si>
  <si>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</si>
  <si>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</si>
  <si>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</si>
  <si>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</si>
  <si>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</si>
  <si>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</si>
  <si>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</si>
  <si>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</si>
  <si>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</si>
  <si>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</si>
  <si>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</si>
  <si>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</si>
  <si>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</si>
  <si>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</si>
  <si>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</si>
  <si>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</si>
  <si>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</si>
  <si>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</si>
  <si>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</si>
  <si>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</si>
  <si>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</si>
  <si>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</si>
  <si>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</si>
  <si>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</si>
  <si>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</si>
  <si>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</si>
  <si>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</si>
  <si>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</si>
  <si>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</si>
  <si>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</si>
  <si>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</si>
  <si>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</si>
  <si>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</si>
  <si>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</si>
  <si>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</si>
  <si>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</si>
  <si>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</si>
  <si>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</si>
  <si>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</si>
  <si>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</si>
  <si>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</si>
  <si>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</si>
  <si>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</si>
  <si>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</si>
  <si>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</si>
  <si>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</si>
  <si>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</si>
  <si>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</si>
  <si>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</si>
  <si>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</si>
  <si>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</si>
  <si>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</si>
  <si>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</si>
  <si>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</si>
  <si>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</si>
  <si>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</si>
  <si>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</si>
  <si>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</si>
  <si>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</si>
  <si>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</si>
  <si>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</si>
  <si>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</si>
  <si>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</si>
  <si>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</si>
  <si>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</si>
  <si>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</si>
  <si>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</si>
  <si>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</si>
  <si>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</si>
  <si>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</si>
  <si>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</si>
  <si>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</si>
  <si>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</si>
  <si>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</si>
  <si>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</si>
  <si>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</si>
  <si>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</si>
  <si>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</si>
  <si>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</si>
  <si>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</si>
  <si>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</si>
  <si>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</si>
  <si>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</si>
  <si>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</si>
  <si>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</si>
  <si>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</si>
  <si>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</si>
  <si>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</si>
  <si>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</si>
  <si>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</si>
  <si>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</si>
  <si>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</si>
  <si>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</si>
  <si>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</si>
  <si>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</si>
  <si>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</si>
  <si>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</si>
  <si>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</si>
  <si>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</si>
  <si>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</si>
  <si>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</si>
  <si>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</si>
  <si>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</si>
  <si>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</si>
  <si>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</si>
  <si>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</si>
  <si>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</si>
  <si>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</si>
  <si>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</si>
  <si>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</si>
  <si>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</si>
  <si>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</si>
  <si>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</si>
  <si>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</si>
  <si>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</si>
  <si>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</si>
  <si>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</si>
  <si>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</si>
  <si>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</si>
  <si>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</si>
  <si>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</si>
  <si>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</si>
  <si>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</si>
  <si>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</si>
  <si>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</si>
  <si>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</si>
  <si>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</si>
  <si>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</si>
  <si>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</si>
  <si>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</si>
  <si>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</si>
  <si>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</si>
  <si>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</si>
  <si>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</si>
  <si>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</si>
  <si>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</si>
  <si>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</si>
  <si>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</si>
  <si>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</si>
  <si>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</si>
  <si>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</si>
  <si>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</si>
  <si>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</si>
  <si>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</si>
  <si>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</si>
  <si>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</si>
  <si>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</si>
  <si>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</si>
  <si>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</si>
  <si>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</si>
  <si>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</si>
  <si>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</si>
  <si>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</si>
  <si>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</si>
  <si>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</si>
  <si>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</si>
  <si>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</si>
  <si>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</si>
  <si>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</si>
  <si>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</si>
  <si>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</si>
  <si>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</si>
  <si>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</si>
  <si>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</si>
  <si>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</si>
  <si>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</si>
  <si>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</si>
  <si>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</si>
  <si>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</si>
  <si>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</si>
  <si>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</si>
  <si>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</si>
  <si>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</si>
  <si>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</si>
  <si>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</si>
  <si>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</si>
  <si>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</si>
  <si>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</si>
  <si>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</si>
  <si>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</si>
  <si>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</si>
  <si>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</si>
  <si>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</si>
  <si>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</si>
  <si>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</si>
  <si>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</si>
  <si>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</si>
  <si>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</si>
  <si>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</si>
  <si>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</si>
  <si>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</si>
  <si>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</si>
  <si>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</si>
  <si>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</si>
  <si>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</si>
  <si>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</si>
  <si>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</si>
  <si>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</si>
  <si>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</si>
  <si>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</si>
  <si>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</si>
  <si>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</si>
  <si>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</si>
  <si>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</si>
  <si>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</si>
  <si>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</si>
  <si>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</si>
  <si>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</si>
  <si>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</si>
  <si>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</si>
  <si>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</si>
  <si>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</si>
  <si>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</si>
  <si>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</si>
  <si>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</si>
  <si>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</si>
  <si>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</si>
  <si>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</si>
  <si>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</si>
  <si>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</si>
  <si>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</si>
  <si>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</si>
  <si>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</si>
  <si>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</si>
  <si>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</si>
  <si>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</si>
  <si>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</si>
  <si>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</si>
  <si>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</si>
  <si>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</si>
  <si>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</si>
  <si>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</si>
  <si>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</si>
  <si>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</si>
  <si>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</si>
  <si>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</si>
  <si>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</si>
  <si>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</si>
  <si>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</si>
  <si>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</si>
  <si>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</si>
  <si>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</si>
  <si>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</si>
  <si>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</si>
  <si>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</si>
  <si>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</si>
  <si>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</si>
  <si>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</si>
  <si>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</si>
  <si>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</si>
  <si>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</si>
  <si>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</si>
  <si>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</si>
  <si>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</si>
  <si>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</si>
  <si>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</si>
  <si>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</si>
  <si>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</si>
  <si>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</si>
  <si>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</si>
  <si>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</si>
  <si>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</si>
  <si>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</si>
  <si>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</si>
  <si>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</si>
  <si>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</si>
  <si>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</si>
  <si>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</si>
  <si>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</si>
  <si>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</si>
  <si>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</si>
  <si>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</si>
  <si>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</si>
  <si>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</si>
  <si>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</si>
  <si>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</si>
  <si>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</si>
  <si>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</si>
  <si>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</si>
  <si>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</si>
  <si>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</si>
  <si>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</si>
  <si>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</si>
  <si>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</si>
  <si>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</si>
  <si>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</si>
  <si>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</si>
  <si>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</si>
  <si>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</si>
  <si>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</si>
  <si>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</si>
  <si>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</si>
  <si>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</si>
  <si>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</si>
  <si>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</si>
  <si>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</si>
  <si>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</si>
  <si>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</si>
  <si>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</si>
  <si>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</si>
  <si>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</si>
  <si>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</si>
  <si>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</si>
  <si>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</si>
  <si>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</si>
  <si>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</si>
  <si>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</si>
  <si>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</si>
  <si>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</si>
  <si>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</si>
  <si>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</si>
  <si>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</si>
  <si>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</si>
  <si>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</si>
  <si>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</si>
  <si>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</si>
  <si>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</si>
  <si>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</si>
  <si>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</si>
  <si>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</si>
  <si>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</si>
  <si>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</si>
  <si>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</si>
  <si>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</si>
  <si>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</si>
  <si>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</si>
  <si>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</si>
  <si>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</si>
  <si>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</si>
  <si>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</si>
  <si>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</si>
  <si>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</si>
  <si>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</si>
  <si>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</si>
  <si>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</si>
  <si>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</si>
  <si>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</si>
  <si>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</si>
  <si>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</si>
  <si>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</si>
  <si>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</si>
  <si>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</si>
  <si>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</si>
  <si>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</si>
  <si>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</si>
  <si>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</si>
  <si>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</si>
  <si>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</si>
  <si>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</si>
  <si>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</si>
  <si>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</si>
  <si>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</si>
  <si>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</si>
  <si>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Armando CZANP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</si>
</sst>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23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2541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2000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541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>
        <v>602</v>
      </c>
      <c r="C21" s="63"/>
      <c r="D21" s="63">
        <v>77</v>
      </c>
      <c r="E21" s="350">
        <v>0.43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602</v>
      </c>
      <c r="C23" s="63"/>
      <c r="D23" s="63">
        <v>77</v>
      </c>
      <c r="E23" s="350">
        <v>0.43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216</v>
      </c>
      <c r="C26" s="64"/>
      <c r="D26" s="344">
        <v>203</v>
      </c>
      <c r="E26" s="351">
        <v>0.31</v>
      </c>
      <c r="F26" s="344">
        <v>50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>
        <v>211</v>
      </c>
      <c r="C29" s="63"/>
      <c r="D29" s="63">
        <v>365</v>
      </c>
      <c r="E29" s="350">
        <v>0.44600000000000001</v>
      </c>
      <c r="F29" s="63">
        <v>50</v>
      </c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>
        <v>261</v>
      </c>
      <c r="C33" s="63"/>
      <c r="D33" s="63">
        <v>425</v>
      </c>
      <c r="E33" s="119"/>
      <c r="F33" s="63">
        <v>50</v>
      </c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>
        <v>1274</v>
      </c>
      <c r="C34" s="64"/>
      <c r="D34" s="344">
        <v>425</v>
      </c>
      <c r="E34" s="120"/>
      <c r="F34" s="344">
        <v>50</v>
      </c>
      <c r="G34" s="344">
        <v>6</v>
      </c>
      <c r="H34" s="344">
        <v>210</v>
      </c>
      <c r="I34" s="130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>
        <v>52</v>
      </c>
      <c r="C35" s="63">
        <v>10</v>
      </c>
      <c r="D35" s="63">
        <v>650</v>
      </c>
      <c r="E35" s="121"/>
      <c r="F35" s="63">
        <v>50</v>
      </c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98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 t="s">
        <v>40</v>
      </c>
      <c r="C47" s="69" t="s">
        <v>98</v>
      </c>
      <c r="D47" s="66" t="s">
        <v>42</v>
      </c>
      <c r="E47" s="59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 t="s">
        <v>40</v>
      </c>
      <c r="C51" s="69" t="s">
        <v>98</v>
      </c>
      <c r="D51" s="66" t="s">
        <v>42</v>
      </c>
      <c r="E51" s="59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 t="s">
        <v>40</v>
      </c>
      <c r="C52" s="71" t="s">
        <v>98</v>
      </c>
      <c r="D52" s="67" t="s">
        <v>42</v>
      </c>
      <c r="E52" s="72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 t="s">
        <v>40</v>
      </c>
      <c r="C53" s="69" t="s">
        <v>98</v>
      </c>
      <c r="D53" s="66" t="s">
        <v>42</v>
      </c>
      <c r="E53" s="59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 t="s">
        <v>49</v>
      </c>
      <c r="C65" s="61">
        <v>100</v>
      </c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 t="s">
        <v>49</v>
      </c>
      <c r="C69" s="61">
        <v>100</v>
      </c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 t="s">
        <v>49</v>
      </c>
      <c r="C70" s="346">
        <v>100</v>
      </c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 t="s">
        <v>49</v>
      </c>
      <c r="C71" s="61">
        <v>100</v>
      </c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989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>
        <v>211</v>
      </c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>
        <v>10</v>
      </c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386619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20150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2000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4020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>
        <v>3247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43614.44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100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6500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200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>
        <v>30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H1" activePane="topRight" state="frozen"/>
      <selection activeCell="A17" sqref="A17"/>
      <selection pane="topRight" activeCell="CH9" sqref="CH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145</v>
      </c>
      <c r="B5" s="787">
        <v>6.0000000000000001E-3</v>
      </c>
      <c r="C5" s="787">
        <f>(B5*(D5/100))</f>
        <v>5.9382000000000002E-3</v>
      </c>
      <c r="D5" s="788">
        <f>IF(B5&gt;0,VLOOKUP(A5,'Lista Suspensa'!$A$1:$F$92,3,),0)</f>
        <v>98.97</v>
      </c>
      <c r="E5" s="788">
        <f>IF(OR(B5&gt;0,C5&gt;0),VLOOKUP(A5,'Lista Suspensa'!$A$1:$F$90,4,),0)</f>
        <v>0</v>
      </c>
      <c r="F5" s="788">
        <f>IF(OR(B5&gt;0,C5&gt;0),VLOOKUP(A5,'Lista Suspensa'!$A$1:$F$90,5,),0)</f>
        <v>100</v>
      </c>
      <c r="G5" s="789">
        <f>IF(OR(B5&gt;0,C5&gt;0),VLOOKUP(A5,'Lista Suspensa'!$A$1:$F$90,6,),0)</f>
        <v>0.64598999999999995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>
        <v>6.0000000000000001E-3</v>
      </c>
      <c r="O5" s="787">
        <f>(N5*(P5/100))</f>
        <v>5.9382000000000002E-3</v>
      </c>
      <c r="P5" s="788">
        <f>IF(N5&gt;0,VLOOKUP(A5,'Lista Suspensa'!$A$1:$F$92,3,),0)</f>
        <v>98.97</v>
      </c>
      <c r="Q5" s="788">
        <f>IF(OR(N5&gt;0,O5&gt;0),VLOOKUP(A5,'Lista Suspensa'!$A$1:$F$90,4,),0)</f>
        <v>0</v>
      </c>
      <c r="R5" s="788">
        <f>IF(OR(N5&gt;0,O5&gt;0),VLOOKUP(A5,'Lista Suspensa'!$A$1:$F$90,5,),0)</f>
        <v>100</v>
      </c>
      <c r="S5" s="789">
        <f>IF(OR(N5&gt;0,O5&gt;0),VLOOKUP(A5,'Lista Suspensa'!$A$1:$F$90,6,),0)</f>
        <v>0.64598999999999995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1.4999999999999999E-2</v>
      </c>
      <c r="AG5" s="787">
        <f>(AF5*(AH5/100))</f>
        <v>1.4845499999999999E-2</v>
      </c>
      <c r="AH5" s="788">
        <f>IF(AF5&gt;0,VLOOKUP(A5,'Lista Suspensa'!$A$1:$F$92,3,),0)</f>
        <v>98.97</v>
      </c>
      <c r="AI5" s="788">
        <f>IF(OR(AF5&gt;0,AG5&gt;0),VLOOKUP(A5,'Lista Suspensa'!$A$1:$F$90,4,),0)</f>
        <v>0</v>
      </c>
      <c r="AJ5" s="788">
        <f>IF(OR(AF5&gt;0,AG5&gt;0),VLOOKUP(A5,'Lista Suspensa'!$A$1:$F$90,5,),0)</f>
        <v>100</v>
      </c>
      <c r="AK5" s="789">
        <f>IF(OR(AF5&gt;0,AG5&gt;0),VLOOKUP(A5,'Lista Suspensa'!$A$1:$F$90,6,),0)</f>
        <v>0.64598999999999995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>
        <v>1.4999999999999999E-2</v>
      </c>
      <c r="AY5" s="787">
        <f>(AX5*(AZ5/100))</f>
        <v>1.4845499999999999E-2</v>
      </c>
      <c r="AZ5" s="788">
        <f>IF(AX5&gt;0,VLOOKUP(A5,'Lista Suspensa'!$A$1:$F$92,3,),0)</f>
        <v>98.97</v>
      </c>
      <c r="BA5" s="788">
        <f>IF(OR(AX5&gt;0,AY5&gt;0),VLOOKUP(A5,'Lista Suspensa'!$A$1:$F$90,4,),0)</f>
        <v>0</v>
      </c>
      <c r="BB5" s="788">
        <f>IF(OR(AX5&gt;0,AY5&gt;0),VLOOKUP(A5,'Lista Suspensa'!$A$1:$F$90,5,),0)</f>
        <v>100</v>
      </c>
      <c r="BC5" s="793">
        <f>IF(OR(AX5&gt;0,AY5&gt;0),VLOOKUP(A5,'Lista Suspensa'!$A$1:$F$90,6,),0)</f>
        <v>0.64598999999999995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>
        <v>0.03</v>
      </c>
      <c r="BW5" s="787">
        <f>(BV5*(BX5/100))</f>
        <v>2.9690999999999999E-2</v>
      </c>
      <c r="BX5" s="788">
        <f>IF(BV5&gt;0,VLOOKUP(A5,'Lista Suspensa'!$A$1:$F$92,3,),0)</f>
        <v>98.97</v>
      </c>
      <c r="BY5" s="788">
        <f>IF(OR(BV5&gt;0,BW5&gt;0),VLOOKUP(A5,'Lista Suspensa'!$A$1:$F$90,4,),0)</f>
        <v>0</v>
      </c>
      <c r="BZ5" s="788">
        <f>IF(OR(BV5&gt;0,BW5&gt;0),VLOOKUP(A5,'Lista Suspensa'!$A$1:$F$90,5,),0)</f>
        <v>100</v>
      </c>
      <c r="CA5" s="793">
        <f>IF(OR(BV5&gt;0,BW5&gt;0),VLOOKUP(A5,'Lista Suspensa'!$A$1:$F$90,6,),0)</f>
        <v>0.64598999999999995</v>
      </c>
      <c r="CB5" s="787">
        <v>0.03</v>
      </c>
      <c r="CC5" s="787">
        <f>(CB5*(CD5/100))</f>
        <v>2.9690999999999999E-2</v>
      </c>
      <c r="CD5" s="788">
        <f>IF(CB5&gt;0,VLOOKUP(A5,'Lista Suspensa'!$A$1:$F$92,3,),0)</f>
        <v>98.97</v>
      </c>
      <c r="CE5" s="788">
        <f>IF(OR(CB5&gt;0,CC5&gt;0),VLOOKUP(A5,'Lista Suspensa'!$A$1:$F$90,4,),0)</f>
        <v>0</v>
      </c>
      <c r="CF5" s="788">
        <f>IF(OR(CB5&gt;0,CC5&gt;0),VLOOKUP(A5,'Lista Suspensa'!$A$1:$F$90,5,),0)</f>
        <v>100</v>
      </c>
      <c r="CG5" s="793">
        <f>IF(OR(CB5&gt;0,CC5&gt;0),VLOOKUP(A5,'Lista Suspensa'!$A$1:$F$90,6,),0)</f>
        <v>0.64598999999999995</v>
      </c>
      <c r="CH5" s="787">
        <v>4.9000000000000002E-2</v>
      </c>
      <c r="CI5" s="787">
        <f>(CH5*(CJ5/100))</f>
        <v>4.8495300000000005E-2</v>
      </c>
      <c r="CJ5" s="788">
        <f>IF(CH5&gt;0,VLOOKUP(A5,'Lista Suspensa'!$A$1:$F$92,3,),0)</f>
        <v>98.97</v>
      </c>
      <c r="CK5" s="788">
        <f>IF(OR(CH5&gt;0,CI5&gt;0),VLOOKUP(A5,'Lista Suspensa'!$A$1:$F$90,4,),0)</f>
        <v>0</v>
      </c>
      <c r="CL5" s="788">
        <f>IF(OR(CH5&gt;0,CI5&gt;0),VLOOKUP(A5,'Lista Suspensa'!$A$1:$F$90,5,),0)</f>
        <v>100</v>
      </c>
      <c r="CM5" s="794">
        <f>IF(OR(CH5&gt;0,CI5&gt;0),VLOOKUP(A5,'Lista Suspensa'!$A$1:$F$90,6,),0)</f>
        <v>0.64598999999999995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136</v>
      </c>
      <c r="B6" s="790">
        <v>1E-3</v>
      </c>
      <c r="C6" s="790">
        <f t="shared" ref="C6:C34" si="0">(B6*(D6/100))</f>
        <v>9.8439999999999986E-4</v>
      </c>
      <c r="D6" s="791">
        <f>IF(B6&gt;0,VLOOKUP(A6,'Lista Suspensa'!$A$1:$F$92,3,),0)</f>
        <v>98.44</v>
      </c>
      <c r="E6" s="791">
        <f>IF(OR(B6&gt;0,C6&gt;0),VLOOKUP(A6,'Lista Suspensa'!$A$1:$F$90,4,),0)</f>
        <v>280.96000000000004</v>
      </c>
      <c r="F6" s="791">
        <f>IF(OR(B6&gt;0,C6&gt;0),VLOOKUP(A6,'Lista Suspensa'!$A$1:$F$90,5,),0)</f>
        <v>0</v>
      </c>
      <c r="G6" s="792">
        <f>IF(OR(B6&gt;0,C6&gt;0),VLOOKUP(A6,'Lista Suspensa'!$A$1:$F$90,6,),0)</f>
        <v>1.56978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1E-3</v>
      </c>
      <c r="O6" s="790">
        <f t="shared" ref="O6:O34" si="2">(N6*(P6/100))</f>
        <v>9.8439999999999986E-4</v>
      </c>
      <c r="P6" s="791">
        <f>IF(N6&gt;0,VLOOKUP(A6,'Lista Suspensa'!$A$1:$F$92,3,),0)</f>
        <v>98.44</v>
      </c>
      <c r="Q6" s="791">
        <f>IF(OR(N6&gt;0,O6&gt;0),VLOOKUP(A6,'Lista Suspensa'!$A$1:$F$90,4,),0)</f>
        <v>280.96000000000004</v>
      </c>
      <c r="R6" s="791">
        <f>IF(OR(N6&gt;0,O6&gt;0),VLOOKUP(A6,'Lista Suspensa'!$A$1:$F$90,5,),0)</f>
        <v>0</v>
      </c>
      <c r="S6" s="792">
        <f>IF(OR(N6&gt;0,O6&gt;0),VLOOKUP(A6,'Lista Suspensa'!$A$1:$F$90,6,),0)</f>
        <v>1.56978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4.0000000000000001E-3</v>
      </c>
      <c r="AG6" s="790">
        <f t="shared" ref="AG6:AG34" si="5">(AF6*(AH6/100))</f>
        <v>3.9375999999999994E-3</v>
      </c>
      <c r="AH6" s="791">
        <f>IF(AF6&gt;0,VLOOKUP(A6,'Lista Suspensa'!$A$1:$F$92,3,),0)</f>
        <v>98.44</v>
      </c>
      <c r="AI6" s="791">
        <f>IF(OR(AF6&gt;0,AG6&gt;0),VLOOKUP(A6,'Lista Suspensa'!$A$1:$F$90,4,),0)</f>
        <v>280.96000000000004</v>
      </c>
      <c r="AJ6" s="791">
        <f>IF(OR(AF6&gt;0,AG6&gt;0),VLOOKUP(A6,'Lista Suspensa'!$A$1:$F$90,5,),0)</f>
        <v>0</v>
      </c>
      <c r="AK6" s="792">
        <f>IF(OR(AF6&gt;0,AG6&gt;0),VLOOKUP(A6,'Lista Suspensa'!$A$1:$F$90,6,),0)</f>
        <v>1.56978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>
        <v>4.0000000000000001E-3</v>
      </c>
      <c r="AY6" s="790">
        <f>(AX6*(AZ6/100))</f>
        <v>3.9375999999999994E-3</v>
      </c>
      <c r="AZ6" s="791">
        <f>IF(AX6&gt;0,VLOOKUP(A6,'Lista Suspensa'!$A$1:$F$92,3,),0)</f>
        <v>98.44</v>
      </c>
      <c r="BA6" s="791">
        <f>IF(OR(AX6&gt;0,AY6&gt;0),VLOOKUP(A6,'Lista Suspensa'!$A$1:$F$90,4,),0)</f>
        <v>280.96000000000004</v>
      </c>
      <c r="BB6" s="791">
        <f>IF(OR(AX6&gt;0,AY6&gt;0),VLOOKUP(A6,'Lista Suspensa'!$A$1:$F$90,5,),0)</f>
        <v>0</v>
      </c>
      <c r="BC6" s="795">
        <f>IF(OR(AX6&gt;0,AY6&gt;0),VLOOKUP(A6,'Lista Suspensa'!$A$1:$F$90,6,),0)</f>
        <v>1.56978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>
        <v>7.0000000000000001E-3</v>
      </c>
      <c r="BW6" s="790">
        <f t="shared" ref="BW6:BW34" si="11">(BV6*(BX6/100))</f>
        <v>6.8907999999999999E-3</v>
      </c>
      <c r="BX6" s="791">
        <f>IF(BV6&gt;0,VLOOKUP(A6,'Lista Suspensa'!$A$1:$F$92,3,),0)</f>
        <v>98.44</v>
      </c>
      <c r="BY6" s="791">
        <f>IF(OR(BV6&gt;0,BW6&gt;0),VLOOKUP(A6,'Lista Suspensa'!$A$1:$F$90,4,),0)</f>
        <v>280.96000000000004</v>
      </c>
      <c r="BZ6" s="791">
        <f>IF(OR(BV6&gt;0,BW6&gt;0),VLOOKUP(A6,'Lista Suspensa'!$A$1:$F$90,5,),0)</f>
        <v>0</v>
      </c>
      <c r="CA6" s="795">
        <f>IF(OR(BV6&gt;0,BW6&gt;0),VLOOKUP(A6,'Lista Suspensa'!$A$1:$F$90,6,),0)</f>
        <v>1.56978</v>
      </c>
      <c r="CB6" s="790">
        <v>7.0000000000000001E-3</v>
      </c>
      <c r="CC6" s="790">
        <f t="shared" ref="CC6:CC34" si="12">(CB6*(CD6/100))</f>
        <v>6.8907999999999999E-3</v>
      </c>
      <c r="CD6" s="791">
        <f>IF(CB6&gt;0,VLOOKUP(A6,'Lista Suspensa'!$A$1:$F$92,3,),0)</f>
        <v>98.44</v>
      </c>
      <c r="CE6" s="791">
        <f>IF(OR(CB6&gt;0,CC6&gt;0),VLOOKUP(A6,'Lista Suspensa'!$A$1:$F$90,4,),0)</f>
        <v>280.96000000000004</v>
      </c>
      <c r="CF6" s="791">
        <f>IF(OR(CB6&gt;0,CC6&gt;0),VLOOKUP(A6,'Lista Suspensa'!$A$1:$F$90,5,),0)</f>
        <v>0</v>
      </c>
      <c r="CG6" s="795">
        <f>IF(OR(CB6&gt;0,CC6&gt;0),VLOOKUP(A6,'Lista Suspensa'!$A$1:$F$90,6,),0)</f>
        <v>1.56978</v>
      </c>
      <c r="CH6" s="790">
        <v>1.2E-2</v>
      </c>
      <c r="CI6" s="790">
        <f t="shared" ref="CI6:CI34" si="13">(CH6*(CJ6/100))</f>
        <v>1.18128E-2</v>
      </c>
      <c r="CJ6" s="791">
        <f>IF(CH6&gt;0,VLOOKUP(A6,'Lista Suspensa'!$A$1:$F$92,3,),0)</f>
        <v>98.44</v>
      </c>
      <c r="CK6" s="791">
        <f>IF(OR(CH6&gt;0,CI6&gt;0),VLOOKUP(A6,'Lista Suspensa'!$A$1:$F$90,4,),0)</f>
        <v>280.96000000000004</v>
      </c>
      <c r="CL6" s="791">
        <f>IF(OR(CH6&gt;0,CI6&gt;0),VLOOKUP(A6,'Lista Suspensa'!$A$1:$F$90,5,),0)</f>
        <v>0</v>
      </c>
      <c r="CM6" s="796">
        <f>IF(OR(CH6&gt;0,CI6&gt;0),VLOOKUP(A6,'Lista Suspensa'!$A$1:$F$90,6,),0)</f>
        <v>1.56978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354</v>
      </c>
      <c r="B7" s="787">
        <v>4.952</v>
      </c>
      <c r="C7" s="787">
        <f t="shared" si="0"/>
        <v>1.2285911999999999</v>
      </c>
      <c r="D7" s="788">
        <f>IF(B7&gt;0,VLOOKUP(A7,'Lista Suspensa'!$A$1:$F$92,3,),0)</f>
        <v>24.81</v>
      </c>
      <c r="E7" s="788">
        <f>IF(OR(B7&gt;0,C7&gt;0),VLOOKUP(A7,'Lista Suspensa'!$A$1:$F$90,4,),0)</f>
        <v>11.4</v>
      </c>
      <c r="F7" s="788">
        <f>IF(OR(B7&gt;0,C7&gt;0),VLOOKUP(A7,'Lista Suspensa'!$A$1:$F$90,5,),0)</f>
        <v>59.3</v>
      </c>
      <c r="G7" s="789">
        <f>IF(OR(B7&gt;0,C7&gt;0),VLOOKUP(A7,'Lista Suspensa'!$A$1:$F$90,6,),0)</f>
        <v>0.14699999999999999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4.952</v>
      </c>
      <c r="O7" s="787">
        <f t="shared" si="2"/>
        <v>1.2285911999999999</v>
      </c>
      <c r="P7" s="788">
        <f>IF(N7&gt;0,VLOOKUP(A7,'Lista Suspensa'!$A$1:$F$92,3,),0)</f>
        <v>24.81</v>
      </c>
      <c r="Q7" s="788">
        <f>IF(OR(N7&gt;0,O7&gt;0),VLOOKUP(A7,'Lista Suspensa'!$A$1:$F$90,4,),0)</f>
        <v>11.4</v>
      </c>
      <c r="R7" s="788">
        <f>IF(OR(N7&gt;0,O7&gt;0),VLOOKUP(A7,'Lista Suspensa'!$A$1:$F$90,5,),0)</f>
        <v>59.3</v>
      </c>
      <c r="S7" s="789">
        <f>IF(OR(N7&gt;0,O7&gt;0),VLOOKUP(A7,'Lista Suspensa'!$A$1:$F$90,6,),0)</f>
        <v>0.14699999999999999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9.5649999999999995</v>
      </c>
      <c r="AG7" s="787">
        <f t="shared" si="5"/>
        <v>2.3730764999999998</v>
      </c>
      <c r="AH7" s="788">
        <f>IF(AF7&gt;0,VLOOKUP(A7,'Lista Suspensa'!$A$1:$F$92,3,),0)</f>
        <v>24.81</v>
      </c>
      <c r="AI7" s="788">
        <f>IF(OR(AF7&gt;0,AG7&gt;0),VLOOKUP(A7,'Lista Suspensa'!$A$1:$F$90,4,),0)</f>
        <v>11.4</v>
      </c>
      <c r="AJ7" s="788">
        <f>IF(OR(AF7&gt;0,AG7&gt;0),VLOOKUP(A7,'Lista Suspensa'!$A$1:$F$90,5,),0)</f>
        <v>59.3</v>
      </c>
      <c r="AK7" s="789">
        <f>IF(OR(AF7&gt;0,AG7&gt;0),VLOOKUP(A7,'Lista Suspensa'!$A$1:$F$90,6,),0)</f>
        <v>0.14699999999999999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>
        <v>17.5</v>
      </c>
      <c r="AY7" s="787">
        <f t="shared" ref="AY7:AY34" si="14">(AX7*(AZ7/100))</f>
        <v>4.3417499999999993</v>
      </c>
      <c r="AZ7" s="788">
        <f>IF(AX7&gt;0,VLOOKUP(A7,'Lista Suspensa'!$A$1:$F$92,3,),0)</f>
        <v>24.81</v>
      </c>
      <c r="BA7" s="788">
        <f>IF(OR(AX7&gt;0,AY7&gt;0),VLOOKUP(A7,'Lista Suspensa'!$A$1:$F$90,4,),0)</f>
        <v>11.4</v>
      </c>
      <c r="BB7" s="788">
        <f>IF(OR(AX7&gt;0,AY7&gt;0),VLOOKUP(A7,'Lista Suspensa'!$A$1:$F$90,5,),0)</f>
        <v>59.3</v>
      </c>
      <c r="BC7" s="793">
        <f>IF(OR(AX7&gt;0,AY7&gt;0),VLOOKUP(A7,'Lista Suspensa'!$A$1:$F$90,6,),0)</f>
        <v>0.14699999999999999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>
        <v>17.992999999999999</v>
      </c>
      <c r="BW7" s="787">
        <f t="shared" si="11"/>
        <v>4.4640632999999994</v>
      </c>
      <c r="BX7" s="788">
        <f>IF(BV7&gt;0,VLOOKUP(A7,'Lista Suspensa'!$A$1:$F$92,3,),0)</f>
        <v>24.81</v>
      </c>
      <c r="BY7" s="788">
        <f>IF(OR(BV7&gt;0,BW7&gt;0),VLOOKUP(A7,'Lista Suspensa'!$A$1:$F$90,4,),0)</f>
        <v>11.4</v>
      </c>
      <c r="BZ7" s="788">
        <f>IF(OR(BV7&gt;0,BW7&gt;0),VLOOKUP(A7,'Lista Suspensa'!$A$1:$F$90,5,),0)</f>
        <v>59.3</v>
      </c>
      <c r="CA7" s="793">
        <f>IF(OR(BV7&gt;0,BW7&gt;0),VLOOKUP(A7,'Lista Suspensa'!$A$1:$F$90,6,),0)</f>
        <v>0.14699999999999999</v>
      </c>
      <c r="CB7" s="787">
        <v>22.74</v>
      </c>
      <c r="CC7" s="787">
        <f t="shared" si="12"/>
        <v>5.6417939999999991</v>
      </c>
      <c r="CD7" s="788">
        <f>IF(CB7&gt;0,VLOOKUP(A7,'Lista Suspensa'!$A$1:$F$92,3,),0)</f>
        <v>24.81</v>
      </c>
      <c r="CE7" s="788">
        <f>IF(OR(CB7&gt;0,CC7&gt;0),VLOOKUP(A7,'Lista Suspensa'!$A$1:$F$90,4,),0)</f>
        <v>11.4</v>
      </c>
      <c r="CF7" s="788">
        <f>IF(OR(CB7&gt;0,CC7&gt;0),VLOOKUP(A7,'Lista Suspensa'!$A$1:$F$90,5,),0)</f>
        <v>59.3</v>
      </c>
      <c r="CG7" s="793">
        <f>IF(OR(CB7&gt;0,CC7&gt;0),VLOOKUP(A7,'Lista Suspensa'!$A$1:$F$90,6,),0)</f>
        <v>0.14699999999999999</v>
      </c>
      <c r="CH7" s="787">
        <v>25.988</v>
      </c>
      <c r="CI7" s="787">
        <f t="shared" si="13"/>
        <v>6.4476227999999995</v>
      </c>
      <c r="CJ7" s="788">
        <f>IF(CH7&gt;0,VLOOKUP(A7,'Lista Suspensa'!$A$1:$F$92,3,),0)</f>
        <v>24.81</v>
      </c>
      <c r="CK7" s="788">
        <f>IF(OR(CH7&gt;0,CI7&gt;0),VLOOKUP(A7,'Lista Suspensa'!$A$1:$F$90,4,),0)</f>
        <v>11.4</v>
      </c>
      <c r="CL7" s="788">
        <f>IF(OR(CH7&gt;0,CI7&gt;0),VLOOKUP(A7,'Lista Suspensa'!$A$1:$F$90,5,),0)</f>
        <v>59.3</v>
      </c>
      <c r="CM7" s="794">
        <f>IF(OR(CH7&gt;0,CI7&gt;0),VLOOKUP(A7,'Lista Suspensa'!$A$1:$F$90,6,),0)</f>
        <v>0.14699999999999999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359</v>
      </c>
      <c r="B8" s="790">
        <v>4.5976999999999997</v>
      </c>
      <c r="C8" s="790">
        <f t="shared" si="0"/>
        <v>1.24183877</v>
      </c>
      <c r="D8" s="791">
        <f>IF(B8&gt;0,VLOOKUP(A8,'Lista Suspensa'!$A$1:$F$92,3,),0)</f>
        <v>27.01</v>
      </c>
      <c r="E8" s="791">
        <f>IF(OR(B8&gt;0,C8&gt;0),VLOOKUP(A8,'Lista Suspensa'!$A$1:$F$90,4,),0)</f>
        <v>7.1</v>
      </c>
      <c r="F8" s="791">
        <f>IF(OR(B8&gt;0,C8&gt;0),VLOOKUP(A8,'Lista Suspensa'!$A$1:$F$90,5,),0)</f>
        <v>51.5</v>
      </c>
      <c r="G8" s="792">
        <f>IF(OR(B8&gt;0,C8&gt;0),VLOOKUP(A8,'Lista Suspensa'!$A$1:$F$90,6,),0)</f>
        <v>0.14699999999999999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4.5976999999999997</v>
      </c>
      <c r="O8" s="790">
        <f t="shared" si="2"/>
        <v>1.24183877</v>
      </c>
      <c r="P8" s="791">
        <f>IF(N8&gt;0,VLOOKUP(A8,'Lista Suspensa'!$A$1:$F$92,3,),0)</f>
        <v>27.01</v>
      </c>
      <c r="Q8" s="791">
        <f>IF(OR(N8&gt;0,O8&gt;0),VLOOKUP(A8,'Lista Suspensa'!$A$1:$F$90,4,),0)</f>
        <v>7.1</v>
      </c>
      <c r="R8" s="791">
        <f>IF(OR(N8&gt;0,O8&gt;0),VLOOKUP(A8,'Lista Suspensa'!$A$1:$F$90,5,),0)</f>
        <v>51.5</v>
      </c>
      <c r="S8" s="792">
        <f>IF(OR(N8&gt;0,O8&gt;0),VLOOKUP(A8,'Lista Suspensa'!$A$1:$F$90,6,),0)</f>
        <v>0.14699999999999999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8.6669999999999998</v>
      </c>
      <c r="AG8" s="790">
        <f t="shared" si="5"/>
        <v>2.3409567</v>
      </c>
      <c r="AH8" s="791">
        <f>IF(AF8&gt;0,VLOOKUP(A8,'Lista Suspensa'!$A$1:$F$92,3,),0)</f>
        <v>27.01</v>
      </c>
      <c r="AI8" s="791">
        <f>IF(OR(AF8&gt;0,AG8&gt;0),VLOOKUP(A8,'Lista Suspensa'!$A$1:$F$90,4,),0)</f>
        <v>7.1</v>
      </c>
      <c r="AJ8" s="791">
        <f>IF(OR(AF8&gt;0,AG8&gt;0),VLOOKUP(A8,'Lista Suspensa'!$A$1:$F$90,5,),0)</f>
        <v>51.5</v>
      </c>
      <c r="AK8" s="792">
        <f>IF(OR(AF8&gt;0,AG8&gt;0),VLOOKUP(A8,'Lista Suspensa'!$A$1:$F$90,6,),0)</f>
        <v>0.14699999999999999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>
        <v>10.714</v>
      </c>
      <c r="AY8" s="790">
        <f t="shared" si="14"/>
        <v>2.8938514</v>
      </c>
      <c r="AZ8" s="791">
        <f>IF(AX8&gt;0,VLOOKUP(A8,'Lista Suspensa'!$A$1:$F$92,3,),0)</f>
        <v>27.01</v>
      </c>
      <c r="BA8" s="791">
        <f>IF(OR(AX8&gt;0,AY8&gt;0),VLOOKUP(A8,'Lista Suspensa'!$A$1:$F$90,4,),0)</f>
        <v>7.1</v>
      </c>
      <c r="BB8" s="791">
        <f>IF(OR(AX8&gt;0,AY8&gt;0),VLOOKUP(A8,'Lista Suspensa'!$A$1:$F$90,5,),0)</f>
        <v>51.5</v>
      </c>
      <c r="BC8" s="795">
        <f>IF(OR(AX8&gt;0,AY8&gt;0),VLOOKUP(A8,'Lista Suspensa'!$A$1:$F$90,6,),0)</f>
        <v>0.14699999999999999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>
        <v>10.71</v>
      </c>
      <c r="BW8" s="790">
        <f t="shared" si="11"/>
        <v>2.8927710000000002</v>
      </c>
      <c r="BX8" s="791">
        <f>IF(BV8&gt;0,VLOOKUP(A8,'Lista Suspensa'!$A$1:$F$92,3,),0)</f>
        <v>27.01</v>
      </c>
      <c r="BY8" s="791">
        <f>IF(OR(BV8&gt;0,BW8&gt;0),VLOOKUP(A8,'Lista Suspensa'!$A$1:$F$90,4,),0)</f>
        <v>7.1</v>
      </c>
      <c r="BZ8" s="791">
        <f>IF(OR(BV8&gt;0,BW8&gt;0),VLOOKUP(A8,'Lista Suspensa'!$A$1:$F$90,5,),0)</f>
        <v>51.5</v>
      </c>
      <c r="CA8" s="795">
        <f>IF(OR(BV8&gt;0,BW8&gt;0),VLOOKUP(A8,'Lista Suspensa'!$A$1:$F$90,6,),0)</f>
        <v>0.14699999999999999</v>
      </c>
      <c r="CB8" s="790">
        <v>11.68</v>
      </c>
      <c r="CC8" s="790">
        <f t="shared" si="12"/>
        <v>3.1547679999999998</v>
      </c>
      <c r="CD8" s="791">
        <f>IF(CB8&gt;0,VLOOKUP(A8,'Lista Suspensa'!$A$1:$F$92,3,),0)</f>
        <v>27.01</v>
      </c>
      <c r="CE8" s="791">
        <f>IF(OR(CB8&gt;0,CC8&gt;0),VLOOKUP(A8,'Lista Suspensa'!$A$1:$F$90,4,),0)</f>
        <v>7.1</v>
      </c>
      <c r="CF8" s="791">
        <f>IF(OR(CB8&gt;0,CC8&gt;0),VLOOKUP(A8,'Lista Suspensa'!$A$1:$F$90,5,),0)</f>
        <v>51.5</v>
      </c>
      <c r="CG8" s="795">
        <f>IF(OR(CB8&gt;0,CC8&gt;0),VLOOKUP(A8,'Lista Suspensa'!$A$1:$F$90,6,),0)</f>
        <v>0.14699999999999999</v>
      </c>
      <c r="CH8" s="790">
        <v>15.481999999999999</v>
      </c>
      <c r="CI8" s="790">
        <f t="shared" si="13"/>
        <v>4.1816882</v>
      </c>
      <c r="CJ8" s="791">
        <f>IF(CH8&gt;0,VLOOKUP(A8,'Lista Suspensa'!$A$1:$F$92,3,),0)</f>
        <v>27.01</v>
      </c>
      <c r="CK8" s="791">
        <f>IF(OR(CH8&gt;0,CI8&gt;0),VLOOKUP(A8,'Lista Suspensa'!$A$1:$F$90,4,),0)</f>
        <v>7.1</v>
      </c>
      <c r="CL8" s="791">
        <f>IF(OR(CH8&gt;0,CI8&gt;0),VLOOKUP(A8,'Lista Suspensa'!$A$1:$F$90,5,),0)</f>
        <v>51.5</v>
      </c>
      <c r="CM8" s="796">
        <f>IF(OR(CH8&gt;0,CI8&gt;0),VLOOKUP(A8,'Lista Suspensa'!$A$1:$F$90,6,),0)</f>
        <v>0.14699999999999999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>
        <v>6.0000000000000001E-3</v>
      </c>
      <c r="C9" s="787">
        <f t="shared" si="0"/>
        <v>5.9382000000000002E-3</v>
      </c>
      <c r="D9" s="788">
        <f>IF(B9&gt;0,VLOOKUP(A9,'Lista Suspensa'!$A$1:$F$92,3,),0)</f>
        <v>98.97</v>
      </c>
      <c r="E9" s="788">
        <f>IF(OR(B9&gt;0,C9&gt;0),VLOOKUP(A9,'Lista Suspensa'!$A$1:$F$90,4,),0)</f>
        <v>0</v>
      </c>
      <c r="F9" s="788">
        <f>IF(OR(B9&gt;0,C9&gt;0),VLOOKUP(A9,'Lista Suspensa'!$A$1:$F$90,5,),0)</f>
        <v>100</v>
      </c>
      <c r="G9" s="789">
        <f>IF(OR(B9&gt;0,C9&gt;0),VLOOKUP(A9,'Lista Suspensa'!$A$1:$F$90,6,),0)</f>
        <v>0.64598999999999995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6.0000000000000001E-3</v>
      </c>
      <c r="O9" s="787">
        <f t="shared" si="2"/>
        <v>5.9382000000000002E-3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1.6E-2</v>
      </c>
      <c r="AG9" s="787">
        <f t="shared" si="5"/>
        <v>1.5835200000000001E-2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>
        <v>1.7000000000000001E-2</v>
      </c>
      <c r="AY9" s="787">
        <f t="shared" si="14"/>
        <v>1.68249E-2</v>
      </c>
      <c r="AZ9" s="788">
        <f>IF(AX9&gt;0,VLOOKUP(A9,'Lista Suspensa'!$A$1:$F$92,3,),0)</f>
        <v>98.97</v>
      </c>
      <c r="BA9" s="788">
        <f>IF(OR(AX9&gt;0,AY9&gt;0),VLOOKUP(A9,'Lista Suspensa'!$A$1:$F$90,4,),0)</f>
        <v>0</v>
      </c>
      <c r="BB9" s="788">
        <f>IF(OR(AX9&gt;0,AY9&gt;0),VLOOKUP(A9,'Lista Suspensa'!$A$1:$F$90,5,),0)</f>
        <v>100</v>
      </c>
      <c r="BC9" s="793">
        <f>IF(OR(AX9&gt;0,AY9&gt;0),VLOOKUP(A9,'Lista Suspensa'!$A$1:$F$90,6,),0)</f>
        <v>0.64598999999999995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>
        <v>0.02</v>
      </c>
      <c r="BW9" s="787">
        <f t="shared" si="11"/>
        <v>1.9794000000000003E-2</v>
      </c>
      <c r="BX9" s="788">
        <f>IF(BV9&gt;0,VLOOKUP(A9,'Lista Suspensa'!$A$1:$F$92,3,),0)</f>
        <v>98.97</v>
      </c>
      <c r="BY9" s="788">
        <f>IF(OR(BV9&gt;0,BW9&gt;0),VLOOKUP(A9,'Lista Suspensa'!$A$1:$F$90,4,),0)</f>
        <v>0</v>
      </c>
      <c r="BZ9" s="788">
        <f>IF(OR(BV9&gt;0,BW9&gt;0),VLOOKUP(A9,'Lista Suspensa'!$A$1:$F$90,5,),0)</f>
        <v>100</v>
      </c>
      <c r="CA9" s="793">
        <f>IF(OR(BV9&gt;0,BW9&gt;0),VLOOKUP(A9,'Lista Suspensa'!$A$1:$F$90,6,),0)</f>
        <v>0.64598999999999995</v>
      </c>
      <c r="CB9" s="787">
        <v>0.02</v>
      </c>
      <c r="CC9" s="787">
        <f t="shared" si="12"/>
        <v>1.9794000000000003E-2</v>
      </c>
      <c r="CD9" s="788">
        <f>IF(CB9&gt;0,VLOOKUP(A9,'Lista Suspensa'!$A$1:$F$92,3,),0)</f>
        <v>98.97</v>
      </c>
      <c r="CE9" s="788">
        <f>IF(OR(CB9&gt;0,CC9&gt;0),VLOOKUP(A9,'Lista Suspensa'!$A$1:$F$90,4,),0)</f>
        <v>0</v>
      </c>
      <c r="CF9" s="788">
        <f>IF(OR(CB9&gt;0,CC9&gt;0),VLOOKUP(A9,'Lista Suspensa'!$A$1:$F$90,5,),0)</f>
        <v>100</v>
      </c>
      <c r="CG9" s="793">
        <f>IF(OR(CB9&gt;0,CC9&gt;0),VLOOKUP(A9,'Lista Suspensa'!$A$1:$F$90,6,),0)</f>
        <v>0.64598999999999995</v>
      </c>
      <c r="CH9" s="787">
        <v>4.2999999999999997E-2</v>
      </c>
      <c r="CI9" s="787">
        <f t="shared" si="13"/>
        <v>4.25571E-2</v>
      </c>
      <c r="CJ9" s="788">
        <f>IF(CH9&gt;0,VLOOKUP(A9,'Lista Suspensa'!$A$1:$F$92,3,),0)</f>
        <v>98.97</v>
      </c>
      <c r="CK9" s="788">
        <f>IF(OR(CH9&gt;0,CI9&gt;0),VLOOKUP(A9,'Lista Suspensa'!$A$1:$F$90,4,),0)</f>
        <v>0</v>
      </c>
      <c r="CL9" s="788">
        <f>IF(OR(CH9&gt;0,CI9&gt;0),VLOOKUP(A9,'Lista Suspensa'!$A$1:$F$90,5,),0)</f>
        <v>100</v>
      </c>
      <c r="CM9" s="794">
        <f>IF(OR(CH9&gt;0,CI9&gt;0),VLOOKUP(A9,'Lista Suspensa'!$A$1:$F$90,6,),0)</f>
        <v>0.64598999999999995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2.48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9.31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55.64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0.15015000000000001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2.48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9.31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55.64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0.15015000000000001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4.75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9.43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55.65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0.15135999999999999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7.27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9.7899999999999991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56.35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0.14996999999999999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7.41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56.5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0.15171999999999999</v>
      </c>
      <c r="CB36" s="354"/>
      <c r="CC36" s="355">
        <f>ROUND(SUM(CC5:CC34),2)</f>
        <v>8.85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10.02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56.72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0.15095</v>
      </c>
      <c r="CH36" s="354"/>
      <c r="CI36" s="355">
        <f>ROUND(SUM(CI5:CI34),2)</f>
        <v>10.73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9.93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56.55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0.15282999999999999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2026-05-11T18:33:39Z</dcterms:modified>
</cp:coreProperties>
</file>