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1/"/>
    </mc:Choice>
  </mc:AlternateContent>
  <xr:revisionPtr revIDLastSave="63" documentId="13_ncr:1_{4DFF412C-4E8C-4550-8C73-9625CC1E0865}" xr6:coauthVersionLast="47" xr6:coauthVersionMax="47" xr10:uidLastSave="{5447C29F-F955-440D-AFC6-CC45B96C31F1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0" yWindow="0" windowWidth="10245" windowHeight="1092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<sst xmlns="http://schemas.openxmlformats.org/spreadsheetml/2006/main" count="1997" uniqueCount="1268">
  <si>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</si>
  <si>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</si>
  <si>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</si>
  <si>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</si>
  <si>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</si>
  <si>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</si>
  <si>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</si>
  <si>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</si>
  <si>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</si>
  <si>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</si>
  <si>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</si>
  <si>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</si>
  <si>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</si>
  <si>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</si>
  <si>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</si>
  <si>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</si>
  <si>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</si>
  <si>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</si>
  <si>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</si>
  <si>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</si>
  <si>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</si>
  <si>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</si>
  <si>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</si>
  <si>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</si>
  <si>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</si>
  <si>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</si>
  <si>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</si>
  <si>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</si>
  <si>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</si>
  <si>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</si>
  <si>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</si>
  <si>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</si>
  <si>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</si>
  <si>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</si>
  <si>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</si>
  <si>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</si>
  <si>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</si>
  <si>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</si>
  <si>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</si>
  <si>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</si>
  <si>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</si>
  <si>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</si>
  <si>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</si>
  <si>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</si>
  <si>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</si>
  <si>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</si>
  <si>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</si>
  <si>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</si>
  <si>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</si>
  <si>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</si>
  <si>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</si>
  <si>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</si>
  <si>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</si>
  <si>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</si>
  <si>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</si>
  <si>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</si>
  <si>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</si>
  <si>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</si>
  <si>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</si>
  <si>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</si>
  <si>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</si>
  <si>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</si>
  <si>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</si>
  <si>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</si>
  <si>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</si>
  <si>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</si>
  <si>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</si>
  <si>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</si>
  <si>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</si>
  <si>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</si>
  <si>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</si>
  <si>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</si>
  <si>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</si>
  <si>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</si>
  <si>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</si>
  <si>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</si>
  <si>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</si>
  <si>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</si>
  <si>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</si>
  <si>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</si>
  <si>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</si>
  <si>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</si>
  <si>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</si>
  <si>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</si>
  <si>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</si>
  <si>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</si>
  <si>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</si>
  <si>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</si>
  <si>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</si>
  <si>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</si>
  <si>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</si>
  <si>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</si>
  <si>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</si>
  <si>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</si>
  <si>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</si>
  <si>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</si>
  <si>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</si>
  <si>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</si>
  <si>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</si>
  <si>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</si>
  <si>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</si>
  <si>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</si>
  <si>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</si>
  <si>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</si>
  <si>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</si>
  <si>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</si>
  <si>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</si>
  <si>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</si>
  <si>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</si>
  <si>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</si>
  <si>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</si>
  <si>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</si>
  <si>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</si>
  <si>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</si>
  <si>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</si>
  <si>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</si>
  <si>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</si>
  <si>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</si>
  <si>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</si>
  <si>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</si>
  <si>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</si>
  <si>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</si>
  <si>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</si>
  <si>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</si>
  <si>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</si>
  <si>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</si>
  <si>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</si>
  <si>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</si>
  <si>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</si>
  <si>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</si>
  <si>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</si>
  <si>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</si>
  <si>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</si>
  <si>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</si>
  <si>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</si>
  <si>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</si>
  <si>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</si>
  <si>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</si>
  <si>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</si>
  <si>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</si>
  <si>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</si>
  <si>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</si>
  <si>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</si>
  <si>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</si>
  <si>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</si>
  <si>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</si>
  <si>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</si>
  <si>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</si>
  <si>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</si>
  <si>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</si>
  <si>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</si>
  <si>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</si>
  <si>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</si>
  <si>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</si>
  <si>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</si>
  <si>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</si>
  <si>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</si>
  <si>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</si>
  <si>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</si>
  <si>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</si>
  <si>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</si>
  <si>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</si>
  <si>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</si>
  <si>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</si>
  <si>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</si>
  <si>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</si>
  <si>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</si>
  <si>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</si>
  <si>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</si>
  <si>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</si>
  <si>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</si>
  <si>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</si>
  <si>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</si>
  <si>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</si>
  <si>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</si>
  <si>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</si>
  <si>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</si>
  <si>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</si>
  <si>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</si>
  <si>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</si>
  <si>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</si>
  <si>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</si>
  <si>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</si>
  <si>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</si>
  <si>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</si>
  <si>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</si>
  <si>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</si>
  <si>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</si>
  <si>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</si>
  <si>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</si>
  <si>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</si>
  <si>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</si>
  <si>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</si>
  <si>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</si>
  <si>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</si>
  <si>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</si>
  <si>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</si>
  <si>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</si>
  <si>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</si>
  <si>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</si>
  <si>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</si>
  <si>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</si>
  <si>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</si>
  <si>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</si>
  <si>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</si>
  <si>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</si>
  <si>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</si>
  <si>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</si>
  <si>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</si>
  <si>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</si>
  <si>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</si>
  <si>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</si>
  <si>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</si>
  <si>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</si>
  <si>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</si>
  <si>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</si>
  <si>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</si>
  <si>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</si>
  <si>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</si>
  <si>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</si>
  <si>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</si>
  <si>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</si>
  <si>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</si>
  <si>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</si>
  <si>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</si>
  <si>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</si>
  <si>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</si>
  <si>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</si>
  <si>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</si>
  <si>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</si>
  <si>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</si>
  <si>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</si>
  <si>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</si>
  <si>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</si>
  <si>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</si>
  <si>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</si>
  <si>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</si>
  <si>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</si>
  <si>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</si>
  <si>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</si>
  <si>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</si>
  <si>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</si>
  <si>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</si>
  <si>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</si>
  <si>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</si>
  <si>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</si>
  <si>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</si>
  <si>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</si>
  <si>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</si>
  <si>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</si>
  <si>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</si>
  <si>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</si>
  <si>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</si>
  <si>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</si>
  <si>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</si>
  <si>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</si>
  <si>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</si>
  <si>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</si>
  <si>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</si>
  <si>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</si>
  <si>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</si>
  <si>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</si>
  <si>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</si>
  <si>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</si>
  <si>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</si>
  <si>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</si>
  <si>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</si>
  <si>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</si>
  <si>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</si>
  <si>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</si>
  <si>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</si>
  <si>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</si>
  <si>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</si>
  <si>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</si>
  <si>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</si>
  <si>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</si>
  <si>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</si>
  <si>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</si>
  <si>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</si>
  <si>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</si>
  <si>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</si>
  <si>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</si>
  <si>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</si>
  <si>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</si>
  <si>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</si>
  <si>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</si>
  <si>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</si>
  <si>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</si>
  <si>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</si>
  <si>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</si>
  <si>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</si>
  <si>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</si>
  <si>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</si>
  <si>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</si>
  <si>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</si>
  <si>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</si>
  <si>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</si>
  <si>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</si>
  <si>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</si>
  <si>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</si>
  <si>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</si>
  <si>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</si>
  <si>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</si>
  <si>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</si>
  <si>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</si>
  <si>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</si>
  <si>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</si>
  <si>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</si>
  <si>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</si>
  <si>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</si>
  <si>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</si>
  <si>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</si>
  <si>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</si>
  <si>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</si>
  <si>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</si>
  <si>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</si>
  <si>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</si>
  <si>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</si>
  <si>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</si>
  <si>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</si>
  <si>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</si>
  <si>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</si>
  <si>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</si>
  <si>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</si>
  <si>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</si>
  <si>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</si>
  <si>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</si>
  <si>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</si>
  <si>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</si>
  <si>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</si>
  <si>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</si>
  <si>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</si>
  <si>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</si>
  <si>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</si>
  <si>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</si>
  <si>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</si>
  <si>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</si>
  <si>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</si>
  <si>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</si>
  <si>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</si>
  <si>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</si>
  <si>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</si>
  <si>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</si>
  <si>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</si>
  <si>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</si>
  <si>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</si>
  <si>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</si>
  <si>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</si>
  <si>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</si>
  <si>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</si>
  <si>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</si>
  <si>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</si>
  <si>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</si>
  <si>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</si>
  <si>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</si>
  <si>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</si>
  <si>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</si>
  <si>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</si>
  <si>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</si>
  <si>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</si>
  <si>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</si>
  <si>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</si>
  <si>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</si>
  <si>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</si>
  <si>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</si>
  <si>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</si>
  <si>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</si>
  <si>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</si>
  <si>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</si>
  <si>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</si>
  <si>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</si>
  <si>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</si>
  <si>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</si>
  <si>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</si>
  <si>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</si>
  <si>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</si>
  <si>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</si>
  <si>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</si>
  <si>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</si>
  <si>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</si>
  <si>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</si>
  <si>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</si>
  <si>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</si>
  <si>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</si>
  <si>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</si>
  <si>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</si>
  <si>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</si>
  <si>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</si>
  <si>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</si>
  <si>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</si>
  <si>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</si>
  <si>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</si>
  <si>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</si>
  <si>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</si>
  <si>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</si>
  <si>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</si>
  <si>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</si>
  <si>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</si>
  <si>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</si>
  <si>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</si>
  <si>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</si>
  <si>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</si>
  <si>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</si>
  <si>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</si>
  <si>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</si>
  <si>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</si>
  <si>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</si>
  <si>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</si>
  <si>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</si>
  <si>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</si>
  <si>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</si>
  <si>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</si>
  <si>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</si>
  <si>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</si>
  <si>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</si>
  <si>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</si>
  <si>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</si>
  <si>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</si>
  <si>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</si>
  <si>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</si>
  <si>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</si>
  <si>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</si>
  <si>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</si>
  <si>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</si>
  <si>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</si>
  <si>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</si>
  <si>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</si>
  <si>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</si>
  <si>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</si>
  <si>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</si>
  <si>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</si>
  <si>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</si>
  <si>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</si>
  <si>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</si>
  <si>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</si>
  <si>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</si>
  <si>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</si>
  <si>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</si>
  <si>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</si>
  <si>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</si>
  <si>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</si>
  <si>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</si>
  <si>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</si>
  <si>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</si>
  <si>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</si>
  <si>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</si>
  <si>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</si>
  <si>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</si>
  <si>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</si>
  <si>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</si>
  <si>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</si>
  <si>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</si>
  <si>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</si>
  <si>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</si>
  <si>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</si>
  <si>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</si>
  <si>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</si>
  <si>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</si>
  <si>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</si>
  <si>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</si>
  <si>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</si>
  <si>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</si>
  <si>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</si>
  <si>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</si>
  <si>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</si>
  <si>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</si>
  <si>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</si>
  <si>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</si>
  <si>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</si>
  <si>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</si>
  <si>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</si>
  <si>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</si>
  <si>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</si>
  <si>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</si>
  <si>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</si>
  <si>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</si>
  <si>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</si>
  <si>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</si>
  <si>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</si>
  <si>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</si>
  <si>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</si>
  <si>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</si>
  <si>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</si>
  <si>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</si>
  <si>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</si>
  <si>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</si>
  <si>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</si>
  <si>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</si>
  <si>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</si>
  <si>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</si>
  <si>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</si>
  <si>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</si>
  <si>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</si>
  <si>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</si>
  <si>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</si>
  <si>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</si>
  <si>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</si>
  <si>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</si>
  <si>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</si>
  <si>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</si>
  <si>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</si>
  <si>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</si>
  <si>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</si>
  <si>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</si>
  <si>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</si>
  <si>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</si>
  <si>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</si>
  <si>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</si>
  <si>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</si>
  <si>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</si>
  <si>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</si>
  <si>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</si>
  <si>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</si>
  <si>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</si>
  <si>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</si>
  <si>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</si>
  <si>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</si>
  <si>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</si>
  <si>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</si>
  <si>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</si>
  <si>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</si>
  <si>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</si>
  <si>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</si>
  <si>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</si>
  <si>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</si>
  <si>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</si>
  <si>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</si>
  <si>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</si>
  <si>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</si>
  <si>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</si>
  <si>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</si>
  <si>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</si>
  <si>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</si>
  <si>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</si>
  <si>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</si>
  <si>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</si>
  <si>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</si>
  <si>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</si>
  <si>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</si>
  <si>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</si>
  <si>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</si>
  <si>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</si>
  <si>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</si>
  <si>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</si>
  <si>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</si>
  <si>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</si>
  <si>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</si>
  <si>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</si>
  <si>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</si>
  <si>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</si>
  <si>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</si>
  <si>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</si>
  <si>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</si>
  <si>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</si>
  <si>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</si>
  <si>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</si>
  <si>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</si>
  <si>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</si>
  <si>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</si>
  <si>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</si>
  <si>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</si>
  <si>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</si>
  <si>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</si>
  <si>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</si>
  <si>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</si>
  <si>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</si>
  <si>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</si>
  <si>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</si>
  <si>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</si>
  <si>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</si>
  <si>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</si>
  <si>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</si>
  <si>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</si>
  <si>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</si>
  <si>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</si>
  <si>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</si>
  <si>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</si>
  <si>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</si>
  <si>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</si>
  <si>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</si>
  <si>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</si>
  <si>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</si>
  <si>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</si>
  <si>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</si>
  <si>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</si>
  <si>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</si>
  <si>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</si>
  <si>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</si>
  <si>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</si>
  <si>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</si>
  <si>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</si>
  <si>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</si>
  <si>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</si>
  <si>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</si>
  <si>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</si>
  <si>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</si>
  <si>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</si>
  <si>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</si>
  <si>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</si>
  <si>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</si>
  <si>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</si>
  <si>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</si>
  <si>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</si>
  <si>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</si>
  <si>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</si>
  <si>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</si>
  <si>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</si>
  <si>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</si>
  <si>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</si>
  <si>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</si>
  <si>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</si>
  <si>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</si>
  <si>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</si>
  <si>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</si>
  <si>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</si>
  <si>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</si>
  <si>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</si>
  <si>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</si>
  <si>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</si>
  <si>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</si>
  <si>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</si>
  <si>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</si>
  <si>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</si>
  <si>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</si>
  <si>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</si>
  <si>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</si>
  <si>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</si>
  <si>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</si>
  <si>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</si>
  <si>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</si>
  <si>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</si>
  <si>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</si>
  <si>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</si>
  <si>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</si>
  <si>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</si>
  <si>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</si>
  <si>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</si>
  <si>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</si>
  <si>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</si>
  <si>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</si>
  <si>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</si>
  <si>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</si>
  <si>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</si>
  <si>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</si>
  <si>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</si>
  <si>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</si>
  <si>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</si>
  <si>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</si>
  <si>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</si>
  <si>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</si>
  <si>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</si>
  <si>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</si>
  <si>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</si>
  <si>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</si>
  <si>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</si>
  <si>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</si>
  <si>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</si>
  <si>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</si>
  <si>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</si>
  <si>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</si>
  <si>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</si>
  <si>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</si>
  <si>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</si>
  <si>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</si>
  <si>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</si>
  <si>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</si>
  <si>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</si>
  <si>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</si>
  <si>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</si>
  <si>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</si>
  <si>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</si>
  <si>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</si>
  <si>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</si>
  <si>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</si>
  <si>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</si>
  <si>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</si>
  <si>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</si>
  <si>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</si>
  <si>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</si>
  <si>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</si>
  <si>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</si>
  <si>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</si>
  <si>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</si>
  <si>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</si>
  <si>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</si>
  <si>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</si>
  <si>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</si>
  <si>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</si>
  <si>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</si>
  <si>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</si>
  <si>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</si>
  <si>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</si>
  <si>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</si>
  <si>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</si>
  <si>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</si>
  <si>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</si>
  <si>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</si>
  <si>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</si>
  <si>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</si>
  <si>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</si>
  <si>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</si>
  <si>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</si>
  <si>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</si>
  <si>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</si>
  <si>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</si>
  <si>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</si>
  <si>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</si>
  <si>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</si>
  <si>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</si>
  <si>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</si>
  <si>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</si>
  <si>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</si>
  <si>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</si>
  <si>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</si>
  <si>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</si>
  <si>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</si>
  <si>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</si>
  <si>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</si>
  <si>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</si>
  <si>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</si>
  <si>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</si>
  <si>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</si>
  <si>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</si>
  <si>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</si>
  <si>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</si>
  <si>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</si>
  <si>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</si>
  <si>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</si>
  <si>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</si>
  <si>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</si>
  <si>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</si>
  <si>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</si>
  <si>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</si>
  <si>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</si>
  <si>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</si>
  <si>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</si>
  <si>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</si>
  <si>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</si>
  <si>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</si>
  <si>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</si>
  <si>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</si>
  <si>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</si>
  <si>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</si>
  <si>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</si>
  <si>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</si>
  <si>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</si>
  <si>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</si>
  <si>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</si>
  <si>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</si>
  <si>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</si>
  <si>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</si>
  <si>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</si>
  <si>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</si>
  <si>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</si>
  <si>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</si>
  <si>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</si>
  <si>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</si>
  <si>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</si>
  <si>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</si>
  <si>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</si>
  <si>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</si>
  <si>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</si>
  <si>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</si>
  <si>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</si>
  <si>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</si>
  <si>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</si>
  <si>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</si>
  <si>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</si>
  <si>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</si>
  <si>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</si>
  <si>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</si>
  <si>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</si>
  <si>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</si>
  <si>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</si>
  <si>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</si>
  <si>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</si>
  <si>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</si>
  <si>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</si>
  <si>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</si>
  <si>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</si>
  <si>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</si>
  <si>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</si>
  <si>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</si>
  <si>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</si>
  <si>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</si>
  <si>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</si>
  <si>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</si>
  <si>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</si>
  <si>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</si>
  <si>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</si>
  <si>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</si>
  <si>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</si>
  <si>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</si>
  <si>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</si>
  <si>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</si>
  <si>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</si>
  <si>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</si>
  <si>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</si>
  <si>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</si>
  <si>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</si>
  <si>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</si>
  <si>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</si>
  <si>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</si>
  <si>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</si>
  <si>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</si>
  <si>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</si>
  <si>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</si>
  <si>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</si>
  <si>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</si>
  <si>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</si>
  <si>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</si>
  <si>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</si>
  <si>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</si>
  <si>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</si>
  <si>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</si>
  <si>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</si>
  <si>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</si>
  <si>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</si>
  <si>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</si>
  <si>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</si>
  <si>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</si>
  <si>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</si>
  <si>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</si>
  <si>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</si>
  <si>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</si>
  <si>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</si>
  <si>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</si>
  <si>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</si>
  <si>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</si>
  <si>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</si>
  <si>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</si>
  <si>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</si>
  <si>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</si>
  <si>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</si>
  <si>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</si>
  <si>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</si>
  <si>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</si>
  <si>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</si>
  <si>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</si>
  <si>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</si>
  <si>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</si>
  <si>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</si>
  <si>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</si>
  <si>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</si>
  <si>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</si>
  <si>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</si>
  <si>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</si>
  <si>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</si>
  <si>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</si>
  <si>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</si>
  <si>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</si>
  <si>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</si>
  <si>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</si>
  <si>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</si>
  <si>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</si>
  <si>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</si>
  <si>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</si>
  <si>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</si>
  <si>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</si>
  <si>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</si>
  <si>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</si>
  <si>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</si>
  <si>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</si>
  <si>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</si>
  <si>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</si>
  <si>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</si>
  <si>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</si>
  <si>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</si>
  <si>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</si>
  <si>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</si>
  <si>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</si>
  <si>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</si>
  <si>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</si>
  <si>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</si>
  <si>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</si>
  <si>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</si>
  <si>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</si>
  <si>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</si>
  <si>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</si>
  <si>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</si>
  <si>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</si>
  <si>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</si>
  <si>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</si>
  <si>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</si>
  <si>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</si>
  <si>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</si>
  <si>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</si>
  <si>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</si>
  <si>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</si>
  <si>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</si>
  <si>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</si>
  <si>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</si>
  <si>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</si>
  <si>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</si>
  <si>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</si>
  <si>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</si>
  <si>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</si>
  <si>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</si>
  <si>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</si>
  <si>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</si>
  <si>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</si>
  <si>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</si>
  <si>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</si>
  <si>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</si>
  <si>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</si>
  <si>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</si>
  <si>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</si>
  <si>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</si>
  <si>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</si>
  <si>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</si>
  <si>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</si>
  <si>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</si>
  <si>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</si>
  <si>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</si>
  <si>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</si>
  <si>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</si>
  <si>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</si>
  <si>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</si>
  <si>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</si>
  <si>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</si>
  <si>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</si>
  <si>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</si>
  <si>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</si>
  <si>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</si>
  <si>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</si>
  <si>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</si>
  <si>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</si>
  <si>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</si>
  <si>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</si>
  <si>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</si>
  <si>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</si>
  <si>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</si>
  <si>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</si>
  <si>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</si>
  <si>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</si>
  <si>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</si>
  <si>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</si>
  <si>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</si>
  <si>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</si>
  <si>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</si>
  <si>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</si>
  <si>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</si>
  <si>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</si>
  <si>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</si>
  <si>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</si>
  <si>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</si>
  <si>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</si>
  <si>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</si>
  <si>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</si>
  <si>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</si>
  <si>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</si>
  <si>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</si>
  <si>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</si>
  <si>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</si>
  <si>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</si>
  <si>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</si>
  <si>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</si>
  <si>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</si>
  <si>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</si>
  <si>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</si>
  <si>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</si>
  <si>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</si>
  <si>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</si>
  <si>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</si>
  <si>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</si>
  <si>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</si>
  <si>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</si>
  <si>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</si>
  <si>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</si>
  <si>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</si>
  <si>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</si>
  <si>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</si>
  <si>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</si>
  <si>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</si>
  <si>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</si>
  <si>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</si>
  <si>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</si>
  <si>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</si>
  <si>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</si>
  <si>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</si>
  <si>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</si>
  <si>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</si>
  <si>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</si>
  <si>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</si>
  <si>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</si>
  <si>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</si>
  <si>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</si>
  <si>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</si>
  <si>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</si>
  <si>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</si>
  <si>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</si>
  <si>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</si>
  <si>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</si>
  <si>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</si>
  <si>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</si>
  <si>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</si>
  <si>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</si>
  <si>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</si>
  <si>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</si>
  <si>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</si>
  <si>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</si>
  <si>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</si>
  <si>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</si>
  <si>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</si>
  <si>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</si>
  <si>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</si>
  <si>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</si>
  <si>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</si>
  <si>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</si>
  <si>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</si>
  <si>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</si>
  <si>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</si>
  <si>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</si>
  <si>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</si>
  <si>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</si>
  <si>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</si>
  <si>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</si>
  <si>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</si>
  <si>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</si>
  <si>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</si>
  <si>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</si>
  <si>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</si>
  <si>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</si>
  <si>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</si>
  <si>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</si>
  <si>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</si>
  <si>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</si>
  <si>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</si>
  <si>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</si>
  <si>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</si>
  <si>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</si>
  <si>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</si>
  <si>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</si>
  <si>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</si>
  <si>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</si>
  <si>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</si>
  <si>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</si>
  <si>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</si>
  <si>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</si>
  <si>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</si>
  <si>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</si>
  <si>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</si>
  <si>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</si>
  <si>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</si>
  <si>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</si>
  <si>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</si>
  <si>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</si>
  <si>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</si>
  <si>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</si>
  <si>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</si>
  <si>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</si>
  <si>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</si>
  <si>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</si>
  <si>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</si>
  <si>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</si>
  <si>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</si>
  <si>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</si>
  <si>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</si>
  <si>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</si>
  <si>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</si>
  <si>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</si>
  <si>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</si>
  <si>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</si>
  <si>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</si>
  <si>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</si>
  <si>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</si>
  <si>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</si>
  <si>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</si>
  <si>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</si>
  <si>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</si>
  <si>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</si>
  <si>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</si>
  <si>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</si>
  <si>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</si>
  <si>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</si>
  <si>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</si>
  <si>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</si>
  <si>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</si>
  <si>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</si>
  <si>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</si>
  <si>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</si>
  <si>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</si>
  <si>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</si>
  <si>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</si>
  <si>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</si>
  <si>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</si>
  <si>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</si>
  <si>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</si>
  <si>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</si>
  <si>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</si>
  <si>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</si>
  <si>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</si>
  <si>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</si>
  <si>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</si>
  <si>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</si>
  <si>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</si>
  <si>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</si>
  <si>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</si>
  <si>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</si>
  <si>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</si>
  <si>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</si>
  <si>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</si>
  <si>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</si>
  <si>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</si>
  <si>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</si>
  <si>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</si>
  <si>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</si>
  <si>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</si>
  <si>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</si>
  <si>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</si>
  <si>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</si>
  <si>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</si>
  <si>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</si>
  <si>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</si>
  <si>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</si>
  <si>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</si>
  <si>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</si>
  <si>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</si>
  <si>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</si>
  <si>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</si>
  <si>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</si>
  <si>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</si>
  <si>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</si>
  <si>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</si>
  <si>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</si>
  <si>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</si>
  <si>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</si>
  <si>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</si>
  <si>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</si>
  <si>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</si>
  <si>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</si>
  <si>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</si>
  <si>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</si>
  <si>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</si>
  <si>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</si>
  <si>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</si>
  <si>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</si>
  <si>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</si>
  <si>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</si>
  <si>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</si>
  <si>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</si>
  <si>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</si>
  <si>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</si>
  <si>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</si>
  <si>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</si>
  <si>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</si>
  <si>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</si>
  <si>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</si>
  <si>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</si>
  <si>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</si>
  <si>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</si>
  <si>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</si>
  <si>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</si>
  <si>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</si>
  <si>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</si>
  <si>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</si>
  <si>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</si>
  <si>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</si>
  <si>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</si>
  <si>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</si>
  <si>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</si>
  <si>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</si>
  <si>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</si>
  <si>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</si>
  <si>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</si>
  <si>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</si>
  <si>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</si>
  <si>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</si>
  <si>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</si>
  <si>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</si>
  <si>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</si>
  <si>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</si>
  <si>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</si>
  <si>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</si>
  <si>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</si>
  <si>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</si>
  <si>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</si>
  <si>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</si>
  <si>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</si>
  <si>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</si>
  <si>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</si>
  <si>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</si>
  <si>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</si>
  <si>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</si>
  <si>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</si>
  <si>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</si>
  <si>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</si>
  <si>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</si>
  <si>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</si>
  <si>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</si>
  <si>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</si>
  <si>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</si>
  <si>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</si>
  <si>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</si>
  <si>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</si>
  <si>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</si>
  <si>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</si>
  <si>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</si>
  <si>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</si>
  <si>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</si>
  <si>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</si>
  <si>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</si>
  <si>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</si>
  <si>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</si>
  <si>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</si>
  <si>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</si>
  <si>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</si>
  <si>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</si>
  <si>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</si>
  <si>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</si>
  <si>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</si>
  <si>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</si>
  <si>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</si>
  <si>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</si>
  <si>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</si>
  <si>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</si>
  <si>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</si>
  <si>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</si>
  <si>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</si>
  <si>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</si>
  <si>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</si>
  <si>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</si>
  <si>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</si>
  <si>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</si>
  <si>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</si>
  <si>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</si>
  <si>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</si>
  <si>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</si>
  <si>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</si>
  <si>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</si>
  <si>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</si>
  <si>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</si>
  <si>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</si>
  <si>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</si>
  <si>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</si>
  <si>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</si>
  <si>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</si>
  <si>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</si>
  <si>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</si>
  <si>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</si>
  <si>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</si>
  <si>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</si>
  <si>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</si>
  <si>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</si>
  <si>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</si>
  <si>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</si>
  <si>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</si>
  <si>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</si>
  <si>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</si>
  <si>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</si>
  <si>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</si>
  <si>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</si>
  <si>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</si>
  <si>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</si>
  <si>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</si>
  <si>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</si>
  <si>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</si>
  <si>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</si>
  <si>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</si>
  <si>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</si>
  <si>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</si>
  <si>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</si>
  <si>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</si>
  <si>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</si>
  <si>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</si>
  <si>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</si>
  <si>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</si>
  <si>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COT128 - Pampa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</si>
</sst>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3">
    <xf numFmtId="0" fontId="0" fillId="0" borderId="0"/>
    <xf numFmtId="0" fontId="3" fillId="0" borderId="40"/>
    <xf numFmtId="0" fontId="56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57" fillId="5" borderId="8" xfId="2" applyFont="1" applyFill="1" applyBorder="1" applyAlignment="1">
      <alignment horizontal="center"/>
    </xf>
  </cellXfs>
  <cellStyles count="3">
    <cellStyle name="Normal" xfId="0" builtinId="0"/>
    <cellStyle name="Normal 2" xfId="2" xr:uid="{6F934E56-43DF-4B25-8D8B-85030D3887B2}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topLeftCell="A122"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8" t="s">
        <v>203</v>
      </c>
      <c r="B1" s="798" t="s">
        <v>225</v>
      </c>
      <c r="C1" s="798"/>
      <c r="D1" s="798"/>
      <c r="E1" s="798"/>
      <c r="F1" s="798"/>
      <c r="G1" s="99"/>
      <c r="H1" s="99"/>
      <c r="I1" s="99"/>
      <c r="J1" s="99"/>
      <c r="K1" s="99"/>
      <c r="L1" s="99"/>
      <c r="M1" s="140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2" t="s">
        <v>204</v>
      </c>
      <c r="B3" s="813"/>
      <c r="C3" s="937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8" t="s">
        <v>1</v>
      </c>
      <c r="B4" s="805"/>
      <c r="C4" s="56" t="s">
        <v>887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thickBot="1" x14ac:dyDescent="0.3">
      <c r="A5" s="804" t="s">
        <v>146</v>
      </c>
      <c r="B5" s="805"/>
      <c r="C5" s="57" t="s">
        <v>491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8" t="s">
        <v>2</v>
      </c>
      <c r="B6" s="805"/>
      <c r="C6" s="56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4" t="s">
        <v>4</v>
      </c>
      <c r="B7" s="805"/>
      <c r="C7" s="58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8" t="s">
        <v>229</v>
      </c>
      <c r="B8" s="805"/>
      <c r="C8" s="125">
        <v>45292</v>
      </c>
      <c r="D8" s="12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4" t="s">
        <v>228</v>
      </c>
      <c r="B9" s="805"/>
      <c r="C9" s="126">
        <v>45657</v>
      </c>
      <c r="D9" s="12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8" t="s">
        <v>6</v>
      </c>
      <c r="B10" s="805"/>
      <c r="C10" s="59">
        <v>1200</v>
      </c>
      <c r="D10" s="12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4" t="s">
        <v>7</v>
      </c>
      <c r="B11" s="805"/>
      <c r="C11" s="57">
        <v>842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09" t="s">
        <v>8</v>
      </c>
      <c r="B12" s="805"/>
      <c r="C12" s="56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4" t="s">
        <v>224</v>
      </c>
      <c r="B13" s="805"/>
      <c r="C13" s="57">
        <v>338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8" t="s">
        <v>9</v>
      </c>
      <c r="B14" s="805"/>
      <c r="C14" s="56">
        <v>1.0229999999999999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6" t="s">
        <v>147</v>
      </c>
      <c r="B15" s="805"/>
      <c r="C15" s="60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7" t="s">
        <v>148</v>
      </c>
      <c r="B16" s="805"/>
      <c r="C16" s="61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4" t="s">
        <v>14</v>
      </c>
      <c r="B17" s="805"/>
      <c r="C17" s="60" t="s">
        <v>202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2" t="s">
        <v>155</v>
      </c>
      <c r="B19" s="803"/>
      <c r="C19" s="803"/>
      <c r="D19" s="803"/>
      <c r="E19" s="803"/>
      <c r="F19" s="803"/>
      <c r="G19" s="803"/>
      <c r="H19" s="822"/>
      <c r="I19" s="1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2" t="s">
        <v>15</v>
      </c>
      <c r="B20" s="444" t="s">
        <v>16</v>
      </c>
      <c r="C20" s="444" t="s">
        <v>17</v>
      </c>
      <c r="D20" s="455" t="s">
        <v>18</v>
      </c>
      <c r="E20" s="532" t="s">
        <v>19</v>
      </c>
      <c r="F20" s="532" t="s">
        <v>183</v>
      </c>
      <c r="G20" s="532" t="s">
        <v>20</v>
      </c>
      <c r="H20" s="532" t="s">
        <v>149</v>
      </c>
      <c r="I20" s="10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2">
        <v>191</v>
      </c>
      <c r="C21" s="62"/>
      <c r="D21" s="62">
        <v>122</v>
      </c>
      <c r="E21" s="349">
        <v>0.48099999999999998</v>
      </c>
      <c r="F21" s="115"/>
      <c r="G21" s="94"/>
      <c r="H21" s="95"/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3"/>
      <c r="C22" s="63"/>
      <c r="D22" s="343"/>
      <c r="E22" s="350"/>
      <c r="F22" s="116"/>
      <c r="G22" s="92"/>
      <c r="H22" s="96"/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2">
        <v>191</v>
      </c>
      <c r="C23" s="62"/>
      <c r="D23" s="62">
        <v>122</v>
      </c>
      <c r="E23" s="349">
        <v>0.48099999999999998</v>
      </c>
      <c r="F23" s="117"/>
      <c r="G23" s="92"/>
      <c r="H23" s="96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3"/>
      <c r="C24" s="63"/>
      <c r="D24" s="343"/>
      <c r="E24" s="350"/>
      <c r="F24" s="343"/>
      <c r="G24" s="92"/>
      <c r="H24" s="96"/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2"/>
      <c r="C25" s="62"/>
      <c r="D25" s="62"/>
      <c r="E25" s="349"/>
      <c r="F25" s="62"/>
      <c r="G25" s="92"/>
      <c r="H25" s="96"/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3">
        <v>89</v>
      </c>
      <c r="C26" s="63"/>
      <c r="D26" s="343">
        <v>210</v>
      </c>
      <c r="E26" s="350">
        <v>0.36599999999999999</v>
      </c>
      <c r="F26" s="343">
        <v>50</v>
      </c>
      <c r="G26" s="92"/>
      <c r="H26" s="96"/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2"/>
      <c r="C27" s="62"/>
      <c r="D27" s="62"/>
      <c r="E27" s="349"/>
      <c r="F27" s="62"/>
      <c r="G27" s="92"/>
      <c r="H27" s="96"/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3"/>
      <c r="C28" s="63"/>
      <c r="D28" s="343"/>
      <c r="E28" s="350"/>
      <c r="F28" s="343"/>
      <c r="G28" s="92"/>
      <c r="H28" s="96"/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2">
        <v>87</v>
      </c>
      <c r="C29" s="62"/>
      <c r="D29" s="62">
        <v>298</v>
      </c>
      <c r="E29" s="349">
        <v>0.23899999999999999</v>
      </c>
      <c r="F29" s="62">
        <v>50</v>
      </c>
      <c r="G29" s="92"/>
      <c r="H29" s="96"/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3"/>
      <c r="C30" s="63"/>
      <c r="D30" s="343"/>
      <c r="E30" s="350"/>
      <c r="F30" s="343"/>
      <c r="G30" s="92"/>
      <c r="H30" s="96"/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2"/>
      <c r="C31" s="62"/>
      <c r="D31" s="62"/>
      <c r="E31" s="349"/>
      <c r="F31" s="62"/>
      <c r="G31" s="92"/>
      <c r="H31" s="96"/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3"/>
      <c r="C32" s="63"/>
      <c r="D32" s="343"/>
      <c r="E32" s="350"/>
      <c r="F32" s="343"/>
      <c r="G32" s="92"/>
      <c r="H32" s="96"/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2">
        <v>192</v>
      </c>
      <c r="C33" s="62"/>
      <c r="D33" s="62">
        <v>352</v>
      </c>
      <c r="E33" s="118"/>
      <c r="F33" s="62">
        <v>50</v>
      </c>
      <c r="G33" s="93"/>
      <c r="H33" s="96"/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3">
        <v>390</v>
      </c>
      <c r="C34" s="63"/>
      <c r="D34" s="343">
        <v>380</v>
      </c>
      <c r="E34" s="119"/>
      <c r="F34" s="343">
        <v>50</v>
      </c>
      <c r="G34" s="343">
        <v>6</v>
      </c>
      <c r="H34" s="343">
        <v>210</v>
      </c>
      <c r="I34" s="129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2">
        <v>23</v>
      </c>
      <c r="C35" s="62">
        <v>3</v>
      </c>
      <c r="D35" s="62">
        <v>703</v>
      </c>
      <c r="E35" s="120"/>
      <c r="F35" s="62">
        <v>50</v>
      </c>
      <c r="G35" s="97"/>
      <c r="H35" s="91"/>
      <c r="I35" s="11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2" t="s">
        <v>154</v>
      </c>
      <c r="B37" s="803"/>
      <c r="C37" s="803"/>
      <c r="D37" s="803"/>
      <c r="E37" s="80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2" t="s">
        <v>15</v>
      </c>
      <c r="B38" s="642" t="s">
        <v>37</v>
      </c>
      <c r="C38" s="532" t="s">
        <v>38</v>
      </c>
      <c r="D38" s="642" t="s">
        <v>94</v>
      </c>
      <c r="E38" s="444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7" t="s">
        <v>40</v>
      </c>
      <c r="C39" s="68" t="s">
        <v>98</v>
      </c>
      <c r="D39" s="65" t="s">
        <v>42</v>
      </c>
      <c r="E39" s="58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69"/>
      <c r="C40" s="70"/>
      <c r="D40" s="66"/>
      <c r="E40" s="71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7" t="s">
        <v>40</v>
      </c>
      <c r="C41" s="68" t="s">
        <v>98</v>
      </c>
      <c r="D41" s="65" t="s">
        <v>42</v>
      </c>
      <c r="E41" s="58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69"/>
      <c r="C42" s="70"/>
      <c r="D42" s="66"/>
      <c r="E42" s="71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7"/>
      <c r="C43" s="68"/>
      <c r="D43" s="65"/>
      <c r="E43" s="58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69" t="s">
        <v>40</v>
      </c>
      <c r="C44" s="70" t="s">
        <v>98</v>
      </c>
      <c r="D44" s="66" t="s">
        <v>42</v>
      </c>
      <c r="E44" s="71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7"/>
      <c r="C45" s="68"/>
      <c r="D45" s="65"/>
      <c r="E45" s="58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69"/>
      <c r="C46" s="70"/>
      <c r="D46" s="66"/>
      <c r="E46" s="71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7" t="s">
        <v>40</v>
      </c>
      <c r="C47" s="68" t="s">
        <v>98</v>
      </c>
      <c r="D47" s="65" t="s">
        <v>42</v>
      </c>
      <c r="E47" s="58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69"/>
      <c r="C48" s="61"/>
      <c r="D48" s="66"/>
      <c r="E48" s="71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7"/>
      <c r="C49" s="60"/>
      <c r="D49" s="65"/>
      <c r="E49" s="58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69"/>
      <c r="C50" s="61"/>
      <c r="D50" s="66"/>
      <c r="E50" s="71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7" t="s">
        <v>40</v>
      </c>
      <c r="C51" s="68" t="s">
        <v>98</v>
      </c>
      <c r="D51" s="65" t="s">
        <v>42</v>
      </c>
      <c r="E51" s="58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69" t="s">
        <v>40</v>
      </c>
      <c r="C52" s="70" t="s">
        <v>98</v>
      </c>
      <c r="D52" s="66" t="s">
        <v>42</v>
      </c>
      <c r="E52" s="71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7" t="s">
        <v>40</v>
      </c>
      <c r="C53" s="68" t="s">
        <v>98</v>
      </c>
      <c r="D53" s="65" t="s">
        <v>42</v>
      </c>
      <c r="E53" s="58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4"/>
      <c r="B54" s="85"/>
      <c r="C54" s="86"/>
      <c r="D54" s="87"/>
      <c r="E54" s="88"/>
      <c r="F54" s="88"/>
      <c r="G54" s="88"/>
      <c r="H54" s="88"/>
      <c r="I54" s="89"/>
      <c r="J54" s="88"/>
      <c r="K54" s="90"/>
      <c r="L54" s="88"/>
      <c r="M54" s="90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20.25" customHeight="1" thickBot="1" x14ac:dyDescent="0.4">
      <c r="A55" s="802" t="s">
        <v>153</v>
      </c>
      <c r="B55" s="803"/>
      <c r="C55" s="803"/>
      <c r="D55" s="803"/>
      <c r="E55" s="803"/>
      <c r="F55" s="803"/>
      <c r="G55" s="803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2" t="s">
        <v>15</v>
      </c>
      <c r="B56" s="444" t="s">
        <v>43</v>
      </c>
      <c r="C56" s="444" t="s">
        <v>44</v>
      </c>
      <c r="D56" s="444" t="s">
        <v>45</v>
      </c>
      <c r="E56" s="444" t="s">
        <v>46</v>
      </c>
      <c r="F56" s="642" t="s">
        <v>47</v>
      </c>
      <c r="G56" s="444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4" t="s">
        <v>49</v>
      </c>
      <c r="C57" s="60">
        <v>100</v>
      </c>
      <c r="D57" s="58"/>
      <c r="E57" s="60"/>
      <c r="F57" s="65"/>
      <c r="G57" s="60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4"/>
      <c r="C58" s="345"/>
      <c r="D58" s="346"/>
      <c r="E58" s="345"/>
      <c r="F58" s="347"/>
      <c r="G58" s="345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4" t="s">
        <v>49</v>
      </c>
      <c r="C59" s="60">
        <v>100</v>
      </c>
      <c r="D59" s="58"/>
      <c r="E59" s="60"/>
      <c r="F59" s="65"/>
      <c r="G59" s="60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4"/>
      <c r="C60" s="345"/>
      <c r="D60" s="346"/>
      <c r="E60" s="345"/>
      <c r="F60" s="347"/>
      <c r="G60" s="345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4"/>
      <c r="C61" s="60"/>
      <c r="D61" s="58"/>
      <c r="E61" s="60"/>
      <c r="F61" s="65"/>
      <c r="G61" s="60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4" t="s">
        <v>49</v>
      </c>
      <c r="C62" s="345">
        <v>100</v>
      </c>
      <c r="D62" s="346"/>
      <c r="E62" s="345"/>
      <c r="F62" s="347"/>
      <c r="G62" s="345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4"/>
      <c r="C63" s="60"/>
      <c r="D63" s="58"/>
      <c r="E63" s="60"/>
      <c r="F63" s="65"/>
      <c r="G63" s="60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4"/>
      <c r="C64" s="345"/>
      <c r="D64" s="346"/>
      <c r="E64" s="345"/>
      <c r="F64" s="347"/>
      <c r="G64" s="345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4" t="s">
        <v>49</v>
      </c>
      <c r="C65" s="60">
        <v>100</v>
      </c>
      <c r="D65" s="58"/>
      <c r="E65" s="60"/>
      <c r="F65" s="65"/>
      <c r="G65" s="60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4"/>
      <c r="C66" s="345"/>
      <c r="D66" s="346"/>
      <c r="E66" s="345"/>
      <c r="F66" s="347"/>
      <c r="G66" s="345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4"/>
      <c r="C67" s="60"/>
      <c r="D67" s="58"/>
      <c r="E67" s="60"/>
      <c r="F67" s="65"/>
      <c r="G67" s="60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4"/>
      <c r="C68" s="345"/>
      <c r="D68" s="346"/>
      <c r="E68" s="345"/>
      <c r="F68" s="347"/>
      <c r="G68" s="345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4" t="s">
        <v>49</v>
      </c>
      <c r="C69" s="60">
        <v>100</v>
      </c>
      <c r="D69" s="58"/>
      <c r="E69" s="60"/>
      <c r="F69" s="65"/>
      <c r="G69" s="60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4" t="s">
        <v>49</v>
      </c>
      <c r="C70" s="345">
        <v>100</v>
      </c>
      <c r="D70" s="346"/>
      <c r="E70" s="345"/>
      <c r="F70" s="347"/>
      <c r="G70" s="345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4" t="s">
        <v>49</v>
      </c>
      <c r="C71" s="60">
        <v>100</v>
      </c>
      <c r="D71" s="58"/>
      <c r="E71" s="60"/>
      <c r="F71" s="65"/>
      <c r="G71" s="60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799" t="s">
        <v>152</v>
      </c>
      <c r="B73" s="810"/>
      <c r="C73" s="811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1" t="s">
        <v>15</v>
      </c>
      <c r="B74" s="641" t="s">
        <v>1259</v>
      </c>
      <c r="C74" s="383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2">
        <v>293</v>
      </c>
      <c r="C75" s="359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2" t="s">
        <v>206</v>
      </c>
      <c r="B76" s="113"/>
      <c r="C76" s="359"/>
      <c r="D76" s="52"/>
      <c r="E76" s="52"/>
      <c r="F76" s="80"/>
      <c r="G76" s="52"/>
      <c r="H76" s="52"/>
      <c r="I76" s="5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2"/>
      <c r="C77" s="359"/>
      <c r="D77" s="52"/>
      <c r="E77" s="52"/>
      <c r="F77" s="80"/>
      <c r="G77" s="52"/>
      <c r="H77" s="52"/>
      <c r="I77" s="5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2" t="s">
        <v>208</v>
      </c>
      <c r="B78" s="113">
        <v>87</v>
      </c>
      <c r="C78" s="359"/>
      <c r="D78" s="52"/>
      <c r="E78" s="52"/>
      <c r="F78" s="80"/>
      <c r="G78" s="52"/>
      <c r="H78" s="52"/>
      <c r="I78" s="5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3" t="s">
        <v>209</v>
      </c>
      <c r="B79" s="112">
        <v>3</v>
      </c>
      <c r="C79" s="360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3" t="s">
        <v>210</v>
      </c>
      <c r="B80" s="114"/>
      <c r="C80" s="375">
        <f>IFERROR(((D29*(B29+C29))+(D32*(C32+B32))+(D33*(C33+B33))+(D34*(C34+B34))+(D26*(B26+C26)))*(AVERAGE(F26,F29,F32,F33,F34)/100),0)</f>
        <v>130200</v>
      </c>
      <c r="D80" s="100"/>
      <c r="E80" s="100"/>
      <c r="F80" s="80"/>
      <c r="G80" s="101"/>
      <c r="H80" s="101"/>
      <c r="I80" s="100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2" t="s">
        <v>211</v>
      </c>
      <c r="B81" s="342"/>
      <c r="C81" s="361">
        <f>IFERROR(((D24*(C24+B24))+(D25*(C25+B25))+(D27*(C27+B27))+(D28*(C28+B28))+(D30*(C30+B30))+(D31*(C31+B31))+(D35*(C35+B35)))*(AVERAGE(F24,F25,F27,F28,F30,F31,F35)/100),0)</f>
        <v>9139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7" customFormat="1" ht="22.5" hidden="1" customHeight="1" x14ac:dyDescent="0.25">
      <c r="A83" s="145"/>
      <c r="B83" s="145"/>
      <c r="C83" s="145"/>
      <c r="D83" s="14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5" customFormat="1" hidden="1" x14ac:dyDescent="0.25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s="145" customFormat="1" hidden="1" x14ac:dyDescent="0.25"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145" customFormat="1" hidden="1" x14ac:dyDescent="0.25"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s="145" customFormat="1" hidden="1" x14ac:dyDescent="0.25"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s="145" customFormat="1" hidden="1" x14ac:dyDescent="0.25"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s="145" customFormat="1" hidden="1" x14ac:dyDescent="0.25"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s="145" customFormat="1" ht="15.75" hidden="1" thickBot="1" x14ac:dyDescent="0.3"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23.25" customHeight="1" thickBot="1" x14ac:dyDescent="0.3">
      <c r="A91" s="823" t="s">
        <v>150</v>
      </c>
      <c r="B91" s="824"/>
      <c r="C91" s="824"/>
      <c r="D91" s="825"/>
      <c r="E91" s="249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4" t="s">
        <v>1176</v>
      </c>
      <c r="B92" s="444" t="s">
        <v>52</v>
      </c>
      <c r="C92" s="444" t="s">
        <v>212</v>
      </c>
      <c r="D92" s="444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6" t="s">
        <v>1174</v>
      </c>
      <c r="B93" s="796">
        <f>C11</f>
        <v>842</v>
      </c>
      <c r="C93" s="58" t="s">
        <v>1182</v>
      </c>
      <c r="D93" s="58" t="s">
        <v>1182</v>
      </c>
      <c r="E93" s="5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7" t="s">
        <v>1175</v>
      </c>
      <c r="B94" s="797">
        <f>C12</f>
        <v>0</v>
      </c>
      <c r="C94" s="71"/>
      <c r="D94" s="71"/>
      <c r="E94" s="55"/>
      <c r="F94" s="10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2"/>
      <c r="B95" s="409"/>
      <c r="C95" s="663"/>
      <c r="D95" s="664"/>
      <c r="E95" s="664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1"/>
      <c r="B96" s="409"/>
      <c r="C96" s="663"/>
      <c r="D96" s="665"/>
      <c r="E96" s="665"/>
      <c r="F96" s="10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2"/>
      <c r="B97" s="409"/>
      <c r="C97" s="663"/>
      <c r="D97" s="664"/>
      <c r="E97" s="664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1"/>
      <c r="B98" s="409"/>
      <c r="C98" s="663"/>
      <c r="D98" s="665"/>
      <c r="E98" s="665"/>
      <c r="F98" s="10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799" t="s">
        <v>151</v>
      </c>
      <c r="B100" s="800"/>
      <c r="C100" s="800"/>
      <c r="D100" s="80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3" t="s">
        <v>55</v>
      </c>
      <c r="B101" s="383" t="s">
        <v>56</v>
      </c>
      <c r="C101" s="444" t="s">
        <v>52</v>
      </c>
      <c r="D101" s="383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7"/>
      <c r="B102" s="60"/>
      <c r="C102" s="57"/>
      <c r="D102" s="130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2"/>
      <c r="B103" s="345"/>
      <c r="C103" s="72"/>
      <c r="D103" s="131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7"/>
      <c r="B104" s="60"/>
      <c r="C104" s="57"/>
      <c r="D104" s="130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2"/>
      <c r="B105" s="345"/>
      <c r="C105" s="72"/>
      <c r="D105" s="131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7"/>
      <c r="B106" s="348"/>
      <c r="C106" s="57"/>
      <c r="D106" s="130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2"/>
      <c r="B107" s="345"/>
      <c r="C107" s="72"/>
      <c r="D107" s="131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2" t="s">
        <v>385</v>
      </c>
      <c r="B109" s="803"/>
      <c r="C109" s="803"/>
      <c r="D109" s="80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4" t="s">
        <v>51</v>
      </c>
      <c r="B110" s="640" t="s">
        <v>1257</v>
      </c>
      <c r="C110" s="148"/>
      <c r="D110" s="379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0" t="s">
        <v>1155</v>
      </c>
      <c r="B111" s="690">
        <v>2000</v>
      </c>
      <c r="C111" s="381"/>
      <c r="D111" s="379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2" t="s">
        <v>369</v>
      </c>
      <c r="B112" s="383" t="s">
        <v>370</v>
      </c>
      <c r="C112" s="381"/>
      <c r="D112" s="379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4" t="s">
        <v>371</v>
      </c>
      <c r="B113" s="677">
        <v>100</v>
      </c>
      <c r="C113" s="385"/>
      <c r="D113" s="386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7" t="s">
        <v>372</v>
      </c>
      <c r="B114" s="678"/>
      <c r="C114" s="385"/>
      <c r="D114" s="38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0" t="s">
        <v>373</v>
      </c>
      <c r="B115" s="679"/>
      <c r="C115" s="385"/>
      <c r="D115" s="386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1" t="s">
        <v>374</v>
      </c>
      <c r="B116" s="680"/>
      <c r="C116" s="385"/>
      <c r="D116" s="386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2" t="s">
        <v>375</v>
      </c>
      <c r="B117" s="392" t="s">
        <v>1259</v>
      </c>
      <c r="C117" s="818" t="s">
        <v>377</v>
      </c>
      <c r="D117" s="819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3" t="s">
        <v>378</v>
      </c>
      <c r="B118" s="681"/>
      <c r="C118" s="820"/>
      <c r="D118" s="821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5" t="s">
        <v>379</v>
      </c>
      <c r="B119" s="682"/>
      <c r="C119" s="397"/>
      <c r="D119" s="398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3" t="s">
        <v>381</v>
      </c>
      <c r="B120" s="681"/>
      <c r="C120" s="385"/>
      <c r="D120" s="386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3" t="s">
        <v>383</v>
      </c>
      <c r="B121" s="682">
        <v>2235</v>
      </c>
      <c r="C121" s="385"/>
      <c r="D121" s="386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0" t="s">
        <v>384</v>
      </c>
      <c r="B122" s="401" t="s">
        <v>1259</v>
      </c>
      <c r="C122" s="145"/>
      <c r="D122" s="402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3"/>
      <c r="B123" s="684"/>
      <c r="C123" s="145"/>
      <c r="D123" s="402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5"/>
      <c r="B124" s="686"/>
      <c r="C124" s="145"/>
      <c r="D124" s="402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3"/>
      <c r="B125" s="684"/>
      <c r="C125" s="145"/>
      <c r="D125" s="402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5"/>
      <c r="B126" s="686"/>
      <c r="C126" s="406"/>
      <c r="D126" s="407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8"/>
      <c r="B127" s="378"/>
      <c r="C127" s="378"/>
      <c r="D127" s="249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3" t="s">
        <v>395</v>
      </c>
      <c r="B128" s="414"/>
      <c r="C128" s="378"/>
      <c r="D128" s="249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3" t="s">
        <v>1161</v>
      </c>
      <c r="B129" s="632" t="s">
        <v>1258</v>
      </c>
      <c r="C129" s="145"/>
      <c r="D129" s="145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7" t="s">
        <v>1159</v>
      </c>
      <c r="B130" s="638" t="s">
        <v>11</v>
      </c>
      <c r="C130" s="145"/>
      <c r="D130" s="145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5" t="s">
        <v>1158</v>
      </c>
      <c r="B131" s="72">
        <v>17222.080000000002</v>
      </c>
      <c r="C131" s="145"/>
      <c r="D131" s="145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5" t="s">
        <v>388</v>
      </c>
      <c r="B132" s="634">
        <v>100</v>
      </c>
      <c r="C132" s="145"/>
      <c r="D132" s="14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6" t="s">
        <v>1157</v>
      </c>
      <c r="B133" s="687"/>
      <c r="C133" s="145"/>
      <c r="D133" s="145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5" t="s">
        <v>388</v>
      </c>
      <c r="B134" s="634"/>
      <c r="C134" s="145"/>
      <c r="D134" s="145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3" t="s">
        <v>1160</v>
      </c>
      <c r="B135" s="383" t="s">
        <v>1258</v>
      </c>
      <c r="C135" s="148"/>
      <c r="D135" s="148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39" t="s">
        <v>148</v>
      </c>
      <c r="B136" s="638" t="s">
        <v>11</v>
      </c>
      <c r="C136" s="148"/>
      <c r="D136" s="148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7" t="s">
        <v>387</v>
      </c>
      <c r="B137" s="72">
        <v>2109</v>
      </c>
      <c r="C137" s="148"/>
      <c r="D137" s="148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5" t="s">
        <v>388</v>
      </c>
      <c r="B138" s="634">
        <v>200</v>
      </c>
      <c r="C138" s="148"/>
      <c r="D138" s="148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7" t="s">
        <v>1164</v>
      </c>
      <c r="B139" s="648" t="s">
        <v>13</v>
      </c>
      <c r="C139" s="148"/>
      <c r="D139" s="148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6" t="s">
        <v>1144</v>
      </c>
      <c r="B140" s="634"/>
      <c r="C140" s="409"/>
      <c r="D140" s="41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7" t="s">
        <v>388</v>
      </c>
      <c r="B141" s="72"/>
      <c r="C141" s="411"/>
      <c r="D141" s="412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3" t="s">
        <v>1145</v>
      </c>
      <c r="B142" s="455" t="s">
        <v>1257</v>
      </c>
      <c r="C142" s="409"/>
      <c r="D142" s="410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19" t="s">
        <v>391</v>
      </c>
      <c r="B143" s="688"/>
      <c r="C143" s="409"/>
      <c r="D143" s="410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1" t="s">
        <v>392</v>
      </c>
      <c r="B144" s="689">
        <v>30</v>
      </c>
      <c r="C144" s="409"/>
      <c r="D144" s="410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19" t="s">
        <v>393</v>
      </c>
      <c r="B145" s="688"/>
      <c r="C145" s="409"/>
      <c r="D145" s="41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6" t="s">
        <v>394</v>
      </c>
      <c r="B146" s="72"/>
      <c r="C146" s="411"/>
      <c r="D146" s="412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4" t="s">
        <v>396</v>
      </c>
      <c r="B148" s="815"/>
      <c r="C148" s="815"/>
      <c r="D148" s="423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6"/>
      <c r="B149" s="817"/>
      <c r="C149" s="817"/>
      <c r="D149" s="675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4" t="s">
        <v>1232</v>
      </c>
      <c r="B151" s="815"/>
      <c r="C151" s="815"/>
      <c r="D151" s="423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6"/>
      <c r="B152" s="817"/>
      <c r="C152" s="817"/>
      <c r="D152" s="675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L1" activePane="topRight" state="frozen"/>
      <selection activeCell="A17" sqref="A17"/>
      <selection pane="topRight" activeCell="CO10" sqref="CO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2" customWidth="1"/>
    <col min="92" max="16384" width="14.42578125" style="55"/>
  </cols>
  <sheetData>
    <row r="1" spans="1:108" ht="111" customHeight="1" x14ac:dyDescent="0.35">
      <c r="A1" s="98" t="s">
        <v>203</v>
      </c>
      <c r="B1" s="835" t="s">
        <v>226</v>
      </c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121"/>
      <c r="R1" s="121"/>
      <c r="S1" s="121"/>
      <c r="T1" s="121"/>
      <c r="U1" s="122"/>
      <c r="V1" s="122"/>
      <c r="W1" s="122"/>
      <c r="X1" s="122"/>
      <c r="Y1" s="122"/>
      <c r="Z1" s="122"/>
      <c r="AA1" s="122"/>
      <c r="AB1" s="122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</row>
    <row r="2" spans="1:108" ht="21.75" thickBot="1" x14ac:dyDescent="0.3">
      <c r="A2" s="836" t="s">
        <v>0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  <c r="V2" s="837"/>
      <c r="W2" s="837"/>
      <c r="X2" s="837"/>
      <c r="Y2" s="837"/>
      <c r="Z2" s="837"/>
      <c r="AA2" s="837"/>
      <c r="AB2" s="837"/>
      <c r="AC2" s="837"/>
      <c r="AD2" s="837"/>
      <c r="AE2" s="837"/>
      <c r="AF2" s="837"/>
      <c r="AG2" s="837"/>
      <c r="AH2" s="837"/>
      <c r="AI2" s="837"/>
      <c r="AJ2" s="837"/>
      <c r="AK2" s="837"/>
      <c r="AL2" s="837"/>
      <c r="AM2" s="837"/>
      <c r="AN2" s="837"/>
      <c r="AO2" s="837"/>
      <c r="AP2" s="837"/>
      <c r="AQ2" s="837"/>
      <c r="AR2" s="837"/>
      <c r="AS2" s="837"/>
      <c r="AT2" s="837"/>
      <c r="AU2" s="837"/>
      <c r="AV2" s="837"/>
      <c r="AW2" s="837"/>
      <c r="AX2" s="837"/>
      <c r="AY2" s="837"/>
      <c r="AZ2" s="837"/>
      <c r="BA2" s="837"/>
      <c r="BB2" s="837"/>
      <c r="BC2" s="837"/>
      <c r="BD2" s="837"/>
      <c r="BE2" s="837"/>
      <c r="BF2" s="837"/>
      <c r="BG2" s="837"/>
      <c r="BH2" s="837"/>
      <c r="BI2" s="837"/>
      <c r="BJ2" s="837"/>
      <c r="BK2" s="837"/>
      <c r="BL2" s="837"/>
      <c r="BM2" s="837"/>
      <c r="BN2" s="837"/>
      <c r="BO2" s="837"/>
      <c r="BP2" s="837"/>
      <c r="BQ2" s="837"/>
      <c r="BR2" s="837"/>
      <c r="BS2" s="837"/>
      <c r="BT2" s="837"/>
      <c r="BU2" s="837"/>
      <c r="BV2" s="837"/>
      <c r="BW2" s="837"/>
      <c r="BX2" s="837"/>
      <c r="BY2" s="837"/>
      <c r="BZ2" s="837"/>
      <c r="CA2" s="837"/>
      <c r="CB2" s="837"/>
      <c r="CC2" s="837"/>
      <c r="CD2" s="837"/>
      <c r="CE2" s="837"/>
      <c r="CF2" s="837"/>
      <c r="CG2" s="837"/>
      <c r="CH2" s="837"/>
      <c r="CI2" s="837"/>
      <c r="CJ2" s="837"/>
      <c r="CK2" s="837"/>
      <c r="CL2" s="837"/>
      <c r="CM2" s="837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08" ht="15.75" thickTop="1" x14ac:dyDescent="0.25">
      <c r="A3" s="838" t="s">
        <v>58</v>
      </c>
      <c r="B3" s="830" t="s">
        <v>22</v>
      </c>
      <c r="C3" s="831"/>
      <c r="D3" s="831"/>
      <c r="E3" s="831"/>
      <c r="F3" s="831"/>
      <c r="G3" s="832"/>
      <c r="H3" s="830" t="s">
        <v>23</v>
      </c>
      <c r="I3" s="831"/>
      <c r="J3" s="831"/>
      <c r="K3" s="831"/>
      <c r="L3" s="831"/>
      <c r="M3" s="832"/>
      <c r="N3" s="830" t="s">
        <v>24</v>
      </c>
      <c r="O3" s="831"/>
      <c r="P3" s="831"/>
      <c r="Q3" s="831"/>
      <c r="R3" s="831"/>
      <c r="S3" s="832"/>
      <c r="T3" s="830" t="s">
        <v>25</v>
      </c>
      <c r="U3" s="831"/>
      <c r="V3" s="831"/>
      <c r="W3" s="831"/>
      <c r="X3" s="831"/>
      <c r="Y3" s="832"/>
      <c r="Z3" s="830" t="s">
        <v>26</v>
      </c>
      <c r="AA3" s="831"/>
      <c r="AB3" s="831"/>
      <c r="AC3" s="831"/>
      <c r="AD3" s="831"/>
      <c r="AE3" s="832"/>
      <c r="AF3" s="830" t="s">
        <v>59</v>
      </c>
      <c r="AG3" s="831"/>
      <c r="AH3" s="831"/>
      <c r="AI3" s="831"/>
      <c r="AJ3" s="831"/>
      <c r="AK3" s="832"/>
      <c r="AL3" s="830" t="s">
        <v>28</v>
      </c>
      <c r="AM3" s="831"/>
      <c r="AN3" s="831"/>
      <c r="AO3" s="831"/>
      <c r="AP3" s="831"/>
      <c r="AQ3" s="832"/>
      <c r="AR3" s="830" t="s">
        <v>29</v>
      </c>
      <c r="AS3" s="831"/>
      <c r="AT3" s="831"/>
      <c r="AU3" s="831"/>
      <c r="AV3" s="831"/>
      <c r="AW3" s="832"/>
      <c r="AX3" s="830" t="s">
        <v>30</v>
      </c>
      <c r="AY3" s="831"/>
      <c r="AZ3" s="831"/>
      <c r="BA3" s="831"/>
      <c r="BB3" s="831"/>
      <c r="BC3" s="832"/>
      <c r="BD3" s="830" t="s">
        <v>31</v>
      </c>
      <c r="BE3" s="831"/>
      <c r="BF3" s="831"/>
      <c r="BG3" s="831"/>
      <c r="BH3" s="831"/>
      <c r="BI3" s="832"/>
      <c r="BJ3" s="830" t="s">
        <v>32</v>
      </c>
      <c r="BK3" s="831"/>
      <c r="BL3" s="831"/>
      <c r="BM3" s="831"/>
      <c r="BN3" s="831"/>
      <c r="BO3" s="832"/>
      <c r="BP3" s="830" t="s">
        <v>60</v>
      </c>
      <c r="BQ3" s="831"/>
      <c r="BR3" s="831"/>
      <c r="BS3" s="831"/>
      <c r="BT3" s="831"/>
      <c r="BU3" s="832"/>
      <c r="BV3" s="830" t="s">
        <v>61</v>
      </c>
      <c r="BW3" s="831"/>
      <c r="BX3" s="831"/>
      <c r="BY3" s="831"/>
      <c r="BZ3" s="831"/>
      <c r="CA3" s="832"/>
      <c r="CB3" s="830" t="s">
        <v>35</v>
      </c>
      <c r="CC3" s="831"/>
      <c r="CD3" s="831"/>
      <c r="CE3" s="831"/>
      <c r="CF3" s="831"/>
      <c r="CG3" s="832"/>
      <c r="CH3" s="830" t="s">
        <v>36</v>
      </c>
      <c r="CI3" s="831"/>
      <c r="CJ3" s="831"/>
      <c r="CK3" s="831"/>
      <c r="CL3" s="831"/>
      <c r="CM3" s="831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</row>
    <row r="4" spans="1:108" ht="46.5" customHeight="1" x14ac:dyDescent="0.25">
      <c r="A4" s="839"/>
      <c r="B4" s="780" t="s">
        <v>63</v>
      </c>
      <c r="C4" s="781" t="s">
        <v>64</v>
      </c>
      <c r="D4" s="781" t="s">
        <v>65</v>
      </c>
      <c r="E4" s="781" t="s">
        <v>66</v>
      </c>
      <c r="F4" s="781" t="s">
        <v>67</v>
      </c>
      <c r="G4" s="782" t="s">
        <v>1256</v>
      </c>
      <c r="H4" s="780" t="s">
        <v>68</v>
      </c>
      <c r="I4" s="781" t="s">
        <v>69</v>
      </c>
      <c r="J4" s="781" t="s">
        <v>65</v>
      </c>
      <c r="K4" s="781" t="s">
        <v>66</v>
      </c>
      <c r="L4" s="781" t="s">
        <v>67</v>
      </c>
      <c r="M4" s="782" t="s">
        <v>1256</v>
      </c>
      <c r="N4" s="780" t="s">
        <v>70</v>
      </c>
      <c r="O4" s="781" t="s">
        <v>71</v>
      </c>
      <c r="P4" s="781" t="s">
        <v>65</v>
      </c>
      <c r="Q4" s="781" t="s">
        <v>66</v>
      </c>
      <c r="R4" s="781" t="s">
        <v>67</v>
      </c>
      <c r="S4" s="782" t="s">
        <v>1256</v>
      </c>
      <c r="T4" s="780" t="s">
        <v>72</v>
      </c>
      <c r="U4" s="781" t="s">
        <v>73</v>
      </c>
      <c r="V4" s="781" t="s">
        <v>65</v>
      </c>
      <c r="W4" s="781" t="s">
        <v>66</v>
      </c>
      <c r="X4" s="781" t="s">
        <v>67</v>
      </c>
      <c r="Y4" s="782" t="s">
        <v>1256</v>
      </c>
      <c r="Z4" s="780" t="s">
        <v>74</v>
      </c>
      <c r="AA4" s="781" t="s">
        <v>75</v>
      </c>
      <c r="AB4" s="781" t="s">
        <v>65</v>
      </c>
      <c r="AC4" s="781" t="s">
        <v>66</v>
      </c>
      <c r="AD4" s="781" t="s">
        <v>67</v>
      </c>
      <c r="AE4" s="782" t="s">
        <v>1256</v>
      </c>
      <c r="AF4" s="780" t="s">
        <v>68</v>
      </c>
      <c r="AG4" s="781" t="s">
        <v>64</v>
      </c>
      <c r="AH4" s="781" t="s">
        <v>65</v>
      </c>
      <c r="AI4" s="781" t="s">
        <v>66</v>
      </c>
      <c r="AJ4" s="781" t="s">
        <v>67</v>
      </c>
      <c r="AK4" s="782" t="s">
        <v>1256</v>
      </c>
      <c r="AL4" s="780" t="s">
        <v>76</v>
      </c>
      <c r="AM4" s="781" t="s">
        <v>77</v>
      </c>
      <c r="AN4" s="781" t="s">
        <v>65</v>
      </c>
      <c r="AO4" s="781" t="s">
        <v>66</v>
      </c>
      <c r="AP4" s="781" t="s">
        <v>67</v>
      </c>
      <c r="AQ4" s="782" t="s">
        <v>1256</v>
      </c>
      <c r="AR4" s="780" t="s">
        <v>68</v>
      </c>
      <c r="AS4" s="781" t="s">
        <v>78</v>
      </c>
      <c r="AT4" s="781" t="s">
        <v>65</v>
      </c>
      <c r="AU4" s="781" t="s">
        <v>66</v>
      </c>
      <c r="AV4" s="781" t="s">
        <v>67</v>
      </c>
      <c r="AW4" s="782" t="s">
        <v>1256</v>
      </c>
      <c r="AX4" s="780" t="s">
        <v>76</v>
      </c>
      <c r="AY4" s="781" t="s">
        <v>79</v>
      </c>
      <c r="AZ4" s="781" t="s">
        <v>65</v>
      </c>
      <c r="BA4" s="781" t="s">
        <v>66</v>
      </c>
      <c r="BB4" s="781" t="s">
        <v>67</v>
      </c>
      <c r="BC4" s="782" t="s">
        <v>1256</v>
      </c>
      <c r="BD4" s="780" t="s">
        <v>72</v>
      </c>
      <c r="BE4" s="781" t="s">
        <v>73</v>
      </c>
      <c r="BF4" s="781" t="s">
        <v>65</v>
      </c>
      <c r="BG4" s="781" t="s">
        <v>66</v>
      </c>
      <c r="BH4" s="781" t="s">
        <v>67</v>
      </c>
      <c r="BI4" s="782" t="s">
        <v>1256</v>
      </c>
      <c r="BJ4" s="780" t="s">
        <v>70</v>
      </c>
      <c r="BK4" s="781" t="s">
        <v>80</v>
      </c>
      <c r="BL4" s="781" t="s">
        <v>65</v>
      </c>
      <c r="BM4" s="781" t="s">
        <v>66</v>
      </c>
      <c r="BN4" s="781" t="s">
        <v>67</v>
      </c>
      <c r="BO4" s="782" t="s">
        <v>1256</v>
      </c>
      <c r="BP4" s="780" t="s">
        <v>81</v>
      </c>
      <c r="BQ4" s="781" t="s">
        <v>80</v>
      </c>
      <c r="BR4" s="781" t="s">
        <v>65</v>
      </c>
      <c r="BS4" s="781" t="s">
        <v>66</v>
      </c>
      <c r="BT4" s="781" t="s">
        <v>67</v>
      </c>
      <c r="BU4" s="782" t="s">
        <v>1256</v>
      </c>
      <c r="BV4" s="780" t="s">
        <v>82</v>
      </c>
      <c r="BW4" s="781" t="s">
        <v>83</v>
      </c>
      <c r="BX4" s="781" t="s">
        <v>65</v>
      </c>
      <c r="BY4" s="781" t="s">
        <v>66</v>
      </c>
      <c r="BZ4" s="781" t="s">
        <v>67</v>
      </c>
      <c r="CA4" s="782" t="s">
        <v>1256</v>
      </c>
      <c r="CB4" s="780" t="s">
        <v>84</v>
      </c>
      <c r="CC4" s="781" t="s">
        <v>69</v>
      </c>
      <c r="CD4" s="781" t="s">
        <v>65</v>
      </c>
      <c r="CE4" s="781" t="s">
        <v>66</v>
      </c>
      <c r="CF4" s="781" t="s">
        <v>67</v>
      </c>
      <c r="CG4" s="782" t="s">
        <v>1256</v>
      </c>
      <c r="CH4" s="780" t="s">
        <v>74</v>
      </c>
      <c r="CI4" s="781" t="s">
        <v>73</v>
      </c>
      <c r="CJ4" s="781" t="s">
        <v>65</v>
      </c>
      <c r="CK4" s="781" t="s">
        <v>66</v>
      </c>
      <c r="CL4" s="781" t="s">
        <v>67</v>
      </c>
      <c r="CM4" s="783" t="s">
        <v>1256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</row>
    <row r="5" spans="1:108" x14ac:dyDescent="0.25">
      <c r="A5" s="351" t="s">
        <v>145</v>
      </c>
      <c r="B5" s="786">
        <v>8.9999999999999993E-3</v>
      </c>
      <c r="C5" s="786">
        <f>(B5*(D5/100))</f>
        <v>8.9072999999999999E-3</v>
      </c>
      <c r="D5" s="787">
        <f>IF(B5&gt;0,VLOOKUP(A5,'Lista Suspensa'!$A$1:$F$92,3,),0)</f>
        <v>98.97</v>
      </c>
      <c r="E5" s="787">
        <f>IF(OR(B5&gt;0,C5&gt;0),VLOOKUP(A5,'Lista Suspensa'!$A$1:$F$90,4,),0)</f>
        <v>0</v>
      </c>
      <c r="F5" s="787">
        <f>IF(OR(B5&gt;0,C5&gt;0),VLOOKUP(A5,'Lista Suspensa'!$A$1:$F$90,5,),0)</f>
        <v>100</v>
      </c>
      <c r="G5" s="788">
        <f>IF(OR(B5&gt;0,C5&gt;0),VLOOKUP(A5,'Lista Suspensa'!$A$1:$F$90,6,),0)</f>
        <v>0.64598999999999995</v>
      </c>
      <c r="H5" s="786"/>
      <c r="I5" s="786">
        <f>(H5*(J5/100))</f>
        <v>0</v>
      </c>
      <c r="J5" s="787">
        <f>IF(H5&gt;0,VLOOKUP(A5,'Lista Suspensa'!$A$1:$F$92,3,),0)</f>
        <v>0</v>
      </c>
      <c r="K5" s="787">
        <f>IF(OR(H5&gt;0,I5&gt;0),VLOOKUP(A5,'Lista Suspensa'!$A$1:$F$90,4,),0)</f>
        <v>0</v>
      </c>
      <c r="L5" s="787">
        <f>IF(OR(H5&gt;0,I5&gt;0),VLOOKUP(A5,'Lista Suspensa'!$A$1:$F$90,5,),0)</f>
        <v>0</v>
      </c>
      <c r="M5" s="788">
        <f>IF(OR(H5&gt;0,I5&gt;0),VLOOKUP(A5,'Lista Suspensa'!$A$1:$F$90,6,),0)</f>
        <v>0</v>
      </c>
      <c r="N5" s="786">
        <v>8.9999999999999993E-3</v>
      </c>
      <c r="O5" s="786">
        <f>(N5*(P5/100))</f>
        <v>8.9072999999999999E-3</v>
      </c>
      <c r="P5" s="787">
        <f>IF(N5&gt;0,VLOOKUP(A5,'Lista Suspensa'!$A$1:$F$92,3,),0)</f>
        <v>98.97</v>
      </c>
      <c r="Q5" s="787">
        <f>IF(OR(N5&gt;0,O5&gt;0),VLOOKUP(A5,'Lista Suspensa'!$A$1:$F$90,4,),0)</f>
        <v>0</v>
      </c>
      <c r="R5" s="787">
        <f>IF(OR(N5&gt;0,O5&gt;0),VLOOKUP(A5,'Lista Suspensa'!$A$1:$F$90,5,),0)</f>
        <v>100</v>
      </c>
      <c r="S5" s="788">
        <f>IF(OR(N5&gt;0,O5&gt;0),VLOOKUP(A5,'Lista Suspensa'!$A$1:$F$90,6,),0)</f>
        <v>0.64598999999999995</v>
      </c>
      <c r="T5" s="786"/>
      <c r="U5" s="786">
        <f>(T5*(V5/100))</f>
        <v>0</v>
      </c>
      <c r="V5" s="787">
        <f>IF(T5&gt;0,VLOOKUP(A5,'Lista Suspensa'!$A$1:$F$92,3,),0)</f>
        <v>0</v>
      </c>
      <c r="W5" s="787">
        <f>IF(OR(T5&gt;0,U5&gt;0),VLOOKUP(A5,'Lista Suspensa'!$A$1:$F$90,4,),0)</f>
        <v>0</v>
      </c>
      <c r="X5" s="787">
        <f>IF(OR(T5&gt;0,U5&gt;0),VLOOKUP(A5,'Lista Suspensa'!$A$1:$F$90,5,),0)</f>
        <v>0</v>
      </c>
      <c r="Y5" s="788">
        <f>IF(OR(T5&gt;0,U5&gt;0),VLOOKUP(A5,'Lista Suspensa'!$A$1:$F$90,6,),0)</f>
        <v>0</v>
      </c>
      <c r="Z5" s="786"/>
      <c r="AA5" s="786">
        <f>(Z5*(AB5/100))</f>
        <v>0</v>
      </c>
      <c r="AB5" s="787">
        <f>IF(Z5&gt;0,VLOOKUP(A5,'Lista Suspensa'!$A$1:$F$92,3,),0)</f>
        <v>0</v>
      </c>
      <c r="AC5" s="787">
        <f>IF(OR(Z5&gt;0,AA5&gt;0),VLOOKUP(A5,'Lista Suspensa'!$A$1:$F$90,4,),0)</f>
        <v>0</v>
      </c>
      <c r="AD5" s="787">
        <f>IF(OR(Z5&gt;0,AA5&gt;0),VLOOKUP(A5,'Lista Suspensa'!$A$1:$F$90,5,),0)</f>
        <v>0</v>
      </c>
      <c r="AE5" s="788">
        <f>IF(OR(Z5&gt;0,AA5&gt;0),VLOOKUP(A5,'Lista Suspensa'!$A$1:$F$90,6,),0)</f>
        <v>0</v>
      </c>
      <c r="AF5" s="786">
        <v>1.6E-2</v>
      </c>
      <c r="AG5" s="786">
        <f>(AF5*(AH5/100))</f>
        <v>1.5835200000000001E-2</v>
      </c>
      <c r="AH5" s="787">
        <f>IF(AF5&gt;0,VLOOKUP(A5,'Lista Suspensa'!$A$1:$F$92,3,),0)</f>
        <v>98.97</v>
      </c>
      <c r="AI5" s="787">
        <f>IF(OR(AF5&gt;0,AG5&gt;0),VLOOKUP(A5,'Lista Suspensa'!$A$1:$F$90,4,),0)</f>
        <v>0</v>
      </c>
      <c r="AJ5" s="787">
        <f>IF(OR(AF5&gt;0,AG5&gt;0),VLOOKUP(A5,'Lista Suspensa'!$A$1:$F$90,5,),0)</f>
        <v>100</v>
      </c>
      <c r="AK5" s="788">
        <f>IF(OR(AF5&gt;0,AG5&gt;0),VLOOKUP(A5,'Lista Suspensa'!$A$1:$F$90,6,),0)</f>
        <v>0.64598999999999995</v>
      </c>
      <c r="AL5" s="786"/>
      <c r="AM5" s="786">
        <f>(AL5*(AN5/100))</f>
        <v>0</v>
      </c>
      <c r="AN5" s="787">
        <f>IF(AL5&gt;0,VLOOKUP(A5,'Lista Suspensa'!$A$1:$F$92,3,),0)</f>
        <v>0</v>
      </c>
      <c r="AO5" s="787">
        <f>IF(OR(AL5&gt;0,AM5&gt;0),VLOOKUP(A5,'Lista Suspensa'!$A$1:$F$90,4,),0)</f>
        <v>0</v>
      </c>
      <c r="AP5" s="787">
        <f>IF(OR(AL5&gt;0,AM5&gt;0),VLOOKUP(A5,'Lista Suspensa'!$A$1:$F$90,5,),0)</f>
        <v>0</v>
      </c>
      <c r="AQ5" s="788">
        <f>IF(OR(AL5&gt;0,AM5&gt;0),VLOOKUP(A5,'Lista Suspensa'!$A$1:$F$90,6,),0)</f>
        <v>0</v>
      </c>
      <c r="AR5" s="786"/>
      <c r="AS5" s="786">
        <f>(AR5*(AT5/100))</f>
        <v>0</v>
      </c>
      <c r="AT5" s="787">
        <f>IF(AR5&gt;0,VLOOKUP(A5,'Lista Suspensa'!$A$1:$F$92,3,),0)</f>
        <v>0</v>
      </c>
      <c r="AU5" s="787">
        <f>IF(OR(AR5&gt;0,AS5&gt;0),VLOOKUP(A5,'Lista Suspensa'!$A$1:$F$90,4,),0)</f>
        <v>0</v>
      </c>
      <c r="AV5" s="787">
        <f>IF(OR(AR5&gt;0,AS5&gt;0),VLOOKUP(A5,'Lista Suspensa'!$A$1:$F$90,5,),0)</f>
        <v>0</v>
      </c>
      <c r="AW5" s="792">
        <f>IF(OR(AR5&gt;0,AS5&gt;0),VLOOKUP(A5,'Lista Suspensa'!$A$1:$F$90,6,),0)</f>
        <v>0</v>
      </c>
      <c r="AX5" s="786">
        <v>1.6E-2</v>
      </c>
      <c r="AY5" s="786">
        <f>(AX5*(AZ5/100))</f>
        <v>1.5835200000000001E-2</v>
      </c>
      <c r="AZ5" s="787">
        <f>IF(AX5&gt;0,VLOOKUP(A5,'Lista Suspensa'!$A$1:$F$92,3,),0)</f>
        <v>98.97</v>
      </c>
      <c r="BA5" s="787">
        <f>IF(OR(AX5&gt;0,AY5&gt;0),VLOOKUP(A5,'Lista Suspensa'!$A$1:$F$90,4,),0)</f>
        <v>0</v>
      </c>
      <c r="BB5" s="787">
        <f>IF(OR(AX5&gt;0,AY5&gt;0),VLOOKUP(A5,'Lista Suspensa'!$A$1:$F$90,5,),0)</f>
        <v>100</v>
      </c>
      <c r="BC5" s="792">
        <f>IF(OR(AX5&gt;0,AY5&gt;0),VLOOKUP(A5,'Lista Suspensa'!$A$1:$F$90,6,),0)</f>
        <v>0.64598999999999995</v>
      </c>
      <c r="BD5" s="786"/>
      <c r="BE5" s="786">
        <f>(BD5*(BF5/100))</f>
        <v>0</v>
      </c>
      <c r="BF5" s="787">
        <f>IF(BD5&gt;0,VLOOKUP(A5,'Lista Suspensa'!$A$1:$F$92,3,),0)</f>
        <v>0</v>
      </c>
      <c r="BG5" s="787">
        <f>IF(OR(BD5&gt;0,BE5&gt;0),VLOOKUP(A5,'Lista Suspensa'!$A$1:$F$90,4,),0)</f>
        <v>0</v>
      </c>
      <c r="BH5" s="787">
        <f>IF(OR(BD5&gt;0,BE5&gt;0),VLOOKUP(A5,'Lista Suspensa'!$A$1:$F$90,5,),0)</f>
        <v>0</v>
      </c>
      <c r="BI5" s="792">
        <f>IF(OR(BD5&gt;0,BE5&gt;0),VLOOKUP(A5,'Lista Suspensa'!$A$1:$F$90,6,),0)</f>
        <v>0</v>
      </c>
      <c r="BJ5" s="786"/>
      <c r="BK5" s="786">
        <f>(BJ5*(BL5/100))</f>
        <v>0</v>
      </c>
      <c r="BL5" s="787">
        <f>IF(BJ5&gt;0,VLOOKUP(A5,'Lista Suspensa'!$A$1:$F$92,3,),0)</f>
        <v>0</v>
      </c>
      <c r="BM5" s="787">
        <f>IF(OR(BJ5&gt;0,BK5&gt;0),VLOOKUP(A5,'Lista Suspensa'!$A$1:$F$90,4,),0)</f>
        <v>0</v>
      </c>
      <c r="BN5" s="787">
        <f>IF(OR(BJ5&gt;0,BK5&gt;0),VLOOKUP(A5,'Lista Suspensa'!$A$1:$F$90,5,),0)</f>
        <v>0</v>
      </c>
      <c r="BO5" s="792">
        <f>IF(OR(BJ5&gt;0,BK5&gt;0),VLOOKUP(A5,'Lista Suspensa'!$A$1:$F$90,6,),0)</f>
        <v>0</v>
      </c>
      <c r="BP5" s="786"/>
      <c r="BQ5" s="786">
        <f>(BP5*(BR5/100))</f>
        <v>0</v>
      </c>
      <c r="BR5" s="787">
        <f>IF(BP5&gt;0,VLOOKUP(A5,'Lista Suspensa'!$A$1:$F$92,3,),0)</f>
        <v>0</v>
      </c>
      <c r="BS5" s="787">
        <f>IF(OR(BP5&gt;0,BQ5&gt;0),VLOOKUP(A5,'Lista Suspensa'!$A$1:$F$90,4,),0)</f>
        <v>0</v>
      </c>
      <c r="BT5" s="787">
        <f>IF(OR(BP5&gt;0,BQ5&gt;0),VLOOKUP(A5,'Lista Suspensa'!$A$1:$F$90,5,),0)</f>
        <v>0</v>
      </c>
      <c r="BU5" s="792">
        <f>IF(OR(BP5&gt;0,BQ5&gt;0),VLOOKUP(A5,'Lista Suspensa'!$A$1:$F$90,6,),0)</f>
        <v>0</v>
      </c>
      <c r="BV5" s="786">
        <v>2.5999999999999999E-2</v>
      </c>
      <c r="BW5" s="786">
        <f>(BV5*(BX5/100))</f>
        <v>2.57322E-2</v>
      </c>
      <c r="BX5" s="787">
        <f>IF(BV5&gt;0,VLOOKUP(A5,'Lista Suspensa'!$A$1:$F$92,3,),0)</f>
        <v>98.97</v>
      </c>
      <c r="BY5" s="787">
        <f>IF(OR(BV5&gt;0,BW5&gt;0),VLOOKUP(A5,'Lista Suspensa'!$A$1:$F$90,4,),0)</f>
        <v>0</v>
      </c>
      <c r="BZ5" s="787">
        <f>IF(OR(BV5&gt;0,BW5&gt;0),VLOOKUP(A5,'Lista Suspensa'!$A$1:$F$90,5,),0)</f>
        <v>100</v>
      </c>
      <c r="CA5" s="792">
        <f>IF(OR(BV5&gt;0,BW5&gt;0),VLOOKUP(A5,'Lista Suspensa'!$A$1:$F$90,6,),0)</f>
        <v>0.64598999999999995</v>
      </c>
      <c r="CB5" s="786">
        <v>2.8000000000000001E-2</v>
      </c>
      <c r="CC5" s="786">
        <f>(CB5*(CD5/100))</f>
        <v>2.7711600000000003E-2</v>
      </c>
      <c r="CD5" s="787">
        <f>IF(CB5&gt;0,VLOOKUP(A5,'Lista Suspensa'!$A$1:$F$92,3,),0)</f>
        <v>98.97</v>
      </c>
      <c r="CE5" s="787">
        <f>IF(OR(CB5&gt;0,CC5&gt;0),VLOOKUP(A5,'Lista Suspensa'!$A$1:$F$90,4,),0)</f>
        <v>0</v>
      </c>
      <c r="CF5" s="787">
        <f>IF(OR(CB5&gt;0,CC5&gt;0),VLOOKUP(A5,'Lista Suspensa'!$A$1:$F$90,5,),0)</f>
        <v>100</v>
      </c>
      <c r="CG5" s="792">
        <f>IF(OR(CB5&gt;0,CC5&gt;0),VLOOKUP(A5,'Lista Suspensa'!$A$1:$F$90,6,),0)</f>
        <v>0.64598999999999995</v>
      </c>
      <c r="CH5" s="786">
        <v>5.2999999999999999E-2</v>
      </c>
      <c r="CI5" s="786">
        <f>(CH5*(CJ5/100))</f>
        <v>5.2454099999999997E-2</v>
      </c>
      <c r="CJ5" s="787">
        <f>IF(CH5&gt;0,VLOOKUP(A5,'Lista Suspensa'!$A$1:$F$92,3,),0)</f>
        <v>98.97</v>
      </c>
      <c r="CK5" s="787">
        <f>IF(OR(CH5&gt;0,CI5&gt;0),VLOOKUP(A5,'Lista Suspensa'!$A$1:$F$90,4,),0)</f>
        <v>0</v>
      </c>
      <c r="CL5" s="787">
        <f>IF(OR(CH5&gt;0,CI5&gt;0),VLOOKUP(A5,'Lista Suspensa'!$A$1:$F$90,5,),0)</f>
        <v>100</v>
      </c>
      <c r="CM5" s="793">
        <f>IF(OR(CH5&gt;0,CI5&gt;0),VLOOKUP(A5,'Lista Suspensa'!$A$1:$F$90,6,),0)</f>
        <v>0.64598999999999995</v>
      </c>
      <c r="CN5" s="75"/>
      <c r="CO5" s="78"/>
      <c r="CP5" s="78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</row>
    <row r="6" spans="1:108" x14ac:dyDescent="0.25">
      <c r="A6" s="74" t="s">
        <v>136</v>
      </c>
      <c r="B6" s="789">
        <v>2E-3</v>
      </c>
      <c r="C6" s="789">
        <f t="shared" ref="C6:C34" si="0">(B6*(D6/100))</f>
        <v>1.9687999999999997E-3</v>
      </c>
      <c r="D6" s="790">
        <f>IF(B6&gt;0,VLOOKUP(A6,'Lista Suspensa'!$A$1:$F$92,3,),0)</f>
        <v>98.44</v>
      </c>
      <c r="E6" s="790">
        <f>IF(OR(B6&gt;0,C6&gt;0),VLOOKUP(A6,'Lista Suspensa'!$A$1:$F$90,4,),0)</f>
        <v>280.96000000000004</v>
      </c>
      <c r="F6" s="790">
        <f>IF(OR(B6&gt;0,C6&gt;0),VLOOKUP(A6,'Lista Suspensa'!$A$1:$F$90,5,),0)</f>
        <v>0</v>
      </c>
      <c r="G6" s="791">
        <f>IF(OR(B6&gt;0,C6&gt;0),VLOOKUP(A6,'Lista Suspensa'!$A$1:$F$90,6,),0)</f>
        <v>1.56978</v>
      </c>
      <c r="H6" s="789"/>
      <c r="I6" s="789">
        <f t="shared" ref="I6:I34" si="1">(H6*(J6/100))</f>
        <v>0</v>
      </c>
      <c r="J6" s="790">
        <f>IF(H6&gt;0,VLOOKUP(A6,'Lista Suspensa'!$A$1:$F$92,3,),0)</f>
        <v>0</v>
      </c>
      <c r="K6" s="790">
        <f>IF(OR(H6&gt;0,I6&gt;0),VLOOKUP(A6,'Lista Suspensa'!$A$1:$F$90,4,),0)</f>
        <v>0</v>
      </c>
      <c r="L6" s="790">
        <f>IF(OR(H6&gt;0,I6&gt;0),VLOOKUP(A6,'Lista Suspensa'!$A$1:$F$90,5,),0)</f>
        <v>0</v>
      </c>
      <c r="M6" s="791">
        <f>IF(OR(H6&gt;0,I6&gt;0),VLOOKUP(A6,'Lista Suspensa'!$A$1:$F$90,6,),0)</f>
        <v>0</v>
      </c>
      <c r="N6" s="789">
        <v>2E-3</v>
      </c>
      <c r="O6" s="789">
        <f t="shared" ref="O6:O34" si="2">(N6*(P6/100))</f>
        <v>1.9687999999999997E-3</v>
      </c>
      <c r="P6" s="790">
        <f>IF(N6&gt;0,VLOOKUP(A6,'Lista Suspensa'!$A$1:$F$92,3,),0)</f>
        <v>98.44</v>
      </c>
      <c r="Q6" s="790">
        <f>IF(OR(N6&gt;0,O6&gt;0),VLOOKUP(A6,'Lista Suspensa'!$A$1:$F$90,4,),0)</f>
        <v>280.96000000000004</v>
      </c>
      <c r="R6" s="790">
        <f>IF(OR(N6&gt;0,O6&gt;0),VLOOKUP(A6,'Lista Suspensa'!$A$1:$F$90,5,),0)</f>
        <v>0</v>
      </c>
      <c r="S6" s="791">
        <f>IF(OR(N6&gt;0,O6&gt;0),VLOOKUP(A6,'Lista Suspensa'!$A$1:$F$90,6,),0)</f>
        <v>1.56978</v>
      </c>
      <c r="T6" s="789"/>
      <c r="U6" s="789">
        <f t="shared" ref="U6:U34" si="3">(T6*(V6/100))</f>
        <v>0</v>
      </c>
      <c r="V6" s="790">
        <f>IF(T6&gt;0,VLOOKUP(A6,'Lista Suspensa'!$A$1:$F$92,3,),0)</f>
        <v>0</v>
      </c>
      <c r="W6" s="790">
        <f>IF(OR(T6&gt;0,U6&gt;0),VLOOKUP(A6,'Lista Suspensa'!$A$1:$F$90,4,),0)</f>
        <v>0</v>
      </c>
      <c r="X6" s="790">
        <f>IF(OR(T6&gt;0,U6&gt;0),VLOOKUP(A6,'Lista Suspensa'!$A$1:$F$90,5,),0)</f>
        <v>0</v>
      </c>
      <c r="Y6" s="791">
        <f>IF(OR(T6&gt;0,U6&gt;0),VLOOKUP(A6,'Lista Suspensa'!$A$1:$F$90,6,),0)</f>
        <v>0</v>
      </c>
      <c r="Z6" s="789"/>
      <c r="AA6" s="789">
        <f t="shared" ref="AA6:AA34" si="4">(Z6*(AB6/100))</f>
        <v>0</v>
      </c>
      <c r="AB6" s="790">
        <f>IF(Z6&gt;0,VLOOKUP(A6,'Lista Suspensa'!$A$1:$F$92,3,),0)</f>
        <v>0</v>
      </c>
      <c r="AC6" s="790">
        <f>IF(OR(Z6&gt;0,AA6&gt;0),VLOOKUP(A6,'Lista Suspensa'!$A$1:$F$90,4,),0)</f>
        <v>0</v>
      </c>
      <c r="AD6" s="790">
        <f>IF(OR(Z6&gt;0,AA6&gt;0),VLOOKUP(A6,'Lista Suspensa'!$A$1:$F$90,5,),0)</f>
        <v>0</v>
      </c>
      <c r="AE6" s="791">
        <f>IF(OR(Z6&gt;0,AA6&gt;0),VLOOKUP(A6,'Lista Suspensa'!$A$1:$F$90,6,),0)</f>
        <v>0</v>
      </c>
      <c r="AF6" s="789">
        <v>4.0000000000000001E-3</v>
      </c>
      <c r="AG6" s="789">
        <f t="shared" ref="AG6:AG34" si="5">(AF6*(AH6/100))</f>
        <v>3.9375999999999994E-3</v>
      </c>
      <c r="AH6" s="790">
        <f>IF(AF6&gt;0,VLOOKUP(A6,'Lista Suspensa'!$A$1:$F$92,3,),0)</f>
        <v>98.44</v>
      </c>
      <c r="AI6" s="790">
        <f>IF(OR(AF6&gt;0,AG6&gt;0),VLOOKUP(A6,'Lista Suspensa'!$A$1:$F$90,4,),0)</f>
        <v>280.96000000000004</v>
      </c>
      <c r="AJ6" s="790">
        <f>IF(OR(AF6&gt;0,AG6&gt;0),VLOOKUP(A6,'Lista Suspensa'!$A$1:$F$90,5,),0)</f>
        <v>0</v>
      </c>
      <c r="AK6" s="791">
        <f>IF(OR(AF6&gt;0,AG6&gt;0),VLOOKUP(A6,'Lista Suspensa'!$A$1:$F$90,6,),0)</f>
        <v>1.56978</v>
      </c>
      <c r="AL6" s="789"/>
      <c r="AM6" s="789">
        <f t="shared" ref="AM6:AM34" si="6">(AL6*(AN6/100))</f>
        <v>0</v>
      </c>
      <c r="AN6" s="790">
        <f>IF(AL6&gt;0,VLOOKUP(A6,'Lista Suspensa'!$A$1:$F$92,3,),0)</f>
        <v>0</v>
      </c>
      <c r="AO6" s="790">
        <f>IF(OR(AL6&gt;0,AM6&gt;0),VLOOKUP(A6,'Lista Suspensa'!$A$1:$F$90,4,),0)</f>
        <v>0</v>
      </c>
      <c r="AP6" s="790">
        <f>IF(OR(AL6&gt;0,AM6&gt;0),VLOOKUP(A6,'Lista Suspensa'!$A$1:$F$90,5,),0)</f>
        <v>0</v>
      </c>
      <c r="AQ6" s="791">
        <f>IF(OR(AL6&gt;0,AM6&gt;0),VLOOKUP(A6,'Lista Suspensa'!$A$1:$F$90,6,),0)</f>
        <v>0</v>
      </c>
      <c r="AR6" s="789"/>
      <c r="AS6" s="789">
        <f t="shared" ref="AS6:AS34" si="7">(AR6*(AT6/100))</f>
        <v>0</v>
      </c>
      <c r="AT6" s="790">
        <f>IF(AR6&gt;0,VLOOKUP(A6,'Lista Suspensa'!$A$1:$F$92,3,),0)</f>
        <v>0</v>
      </c>
      <c r="AU6" s="790">
        <f>IF(OR(AR6&gt;0,AS6&gt;0),VLOOKUP(A6,'Lista Suspensa'!$A$1:$F$90,4,),0)</f>
        <v>0</v>
      </c>
      <c r="AV6" s="790">
        <f>IF(OR(AR6&gt;0,AS6&gt;0),VLOOKUP(A6,'Lista Suspensa'!$A$1:$F$90,5,),0)</f>
        <v>0</v>
      </c>
      <c r="AW6" s="794">
        <f>IF(OR(AR6&gt;0,AS6&gt;0),VLOOKUP(A6,'Lista Suspensa'!$A$1:$F$90,6,),0)</f>
        <v>0</v>
      </c>
      <c r="AX6" s="789">
        <v>4.0000000000000001E-3</v>
      </c>
      <c r="AY6" s="789">
        <f>(AX6*(AZ6/100))</f>
        <v>3.9375999999999994E-3</v>
      </c>
      <c r="AZ6" s="790">
        <f>IF(AX6&gt;0,VLOOKUP(A6,'Lista Suspensa'!$A$1:$F$92,3,),0)</f>
        <v>98.44</v>
      </c>
      <c r="BA6" s="790">
        <f>IF(OR(AX6&gt;0,AY6&gt;0),VLOOKUP(A6,'Lista Suspensa'!$A$1:$F$90,4,),0)</f>
        <v>280.96000000000004</v>
      </c>
      <c r="BB6" s="790">
        <f>IF(OR(AX6&gt;0,AY6&gt;0),VLOOKUP(A6,'Lista Suspensa'!$A$1:$F$90,5,),0)</f>
        <v>0</v>
      </c>
      <c r="BC6" s="794">
        <f>IF(OR(AX6&gt;0,AY6&gt;0),VLOOKUP(A6,'Lista Suspensa'!$A$1:$F$90,6,),0)</f>
        <v>1.56978</v>
      </c>
      <c r="BD6" s="789"/>
      <c r="BE6" s="789">
        <f t="shared" ref="BE6:BE34" si="8">(BD6*(BF6/100))</f>
        <v>0</v>
      </c>
      <c r="BF6" s="790">
        <f>IF(BD6&gt;0,VLOOKUP(A6,'Lista Suspensa'!$A$1:$F$92,3,),0)</f>
        <v>0</v>
      </c>
      <c r="BG6" s="790">
        <f>IF(OR(BD6&gt;0,BE6&gt;0),VLOOKUP(A6,'Lista Suspensa'!$A$1:$F$90,4,),0)</f>
        <v>0</v>
      </c>
      <c r="BH6" s="790">
        <f>IF(OR(BD6&gt;0,BE6&gt;0),VLOOKUP(A6,'Lista Suspensa'!$A$1:$F$90,5,),0)</f>
        <v>0</v>
      </c>
      <c r="BI6" s="794">
        <f>IF(OR(BD6&gt;0,BE6&gt;0),VLOOKUP(A6,'Lista Suspensa'!$A$1:$F$90,6,),0)</f>
        <v>0</v>
      </c>
      <c r="BJ6" s="789"/>
      <c r="BK6" s="789">
        <f t="shared" ref="BK6:BK34" si="9">(BJ6*(BL6/100))</f>
        <v>0</v>
      </c>
      <c r="BL6" s="790">
        <f>IF(BJ6&gt;0,VLOOKUP(A6,'Lista Suspensa'!$A$1:$F$92,3,),0)</f>
        <v>0</v>
      </c>
      <c r="BM6" s="790">
        <f>IF(OR(BJ6&gt;0,BK6&gt;0),VLOOKUP(A6,'Lista Suspensa'!$A$1:$F$90,4,),0)</f>
        <v>0</v>
      </c>
      <c r="BN6" s="790">
        <f>IF(OR(BJ6&gt;0,BK6&gt;0),VLOOKUP(A6,'Lista Suspensa'!$A$1:$F$90,5,),0)</f>
        <v>0</v>
      </c>
      <c r="BO6" s="794">
        <f>IF(OR(BJ6&gt;0,BK6&gt;0),VLOOKUP(A6,'Lista Suspensa'!$A$1:$F$90,6,),0)</f>
        <v>0</v>
      </c>
      <c r="BP6" s="789"/>
      <c r="BQ6" s="789">
        <f t="shared" ref="BQ6:BQ34" si="10">(BP6*(BR6/100))</f>
        <v>0</v>
      </c>
      <c r="BR6" s="790">
        <f>IF(BP6&gt;0,VLOOKUP(A6,'Lista Suspensa'!$A$1:$F$92,3,),0)</f>
        <v>0</v>
      </c>
      <c r="BS6" s="790">
        <f>IF(OR(BP6&gt;0,BQ6&gt;0),VLOOKUP(A6,'Lista Suspensa'!$A$1:$F$90,4,),0)</f>
        <v>0</v>
      </c>
      <c r="BT6" s="790">
        <f>IF(OR(BP6&gt;0,BQ6&gt;0),VLOOKUP(A6,'Lista Suspensa'!$A$1:$F$90,5,),0)</f>
        <v>0</v>
      </c>
      <c r="BU6" s="794">
        <f>IF(OR(BP6&gt;0,BQ6&gt;0),VLOOKUP(A6,'Lista Suspensa'!$A$1:$F$90,6,),0)</f>
        <v>0</v>
      </c>
      <c r="BV6" s="789">
        <v>7.0000000000000001E-3</v>
      </c>
      <c r="BW6" s="789">
        <f t="shared" ref="BW6:BW34" si="11">(BV6*(BX6/100))</f>
        <v>6.8907999999999999E-3</v>
      </c>
      <c r="BX6" s="790">
        <f>IF(BV6&gt;0,VLOOKUP(A6,'Lista Suspensa'!$A$1:$F$92,3,),0)</f>
        <v>98.44</v>
      </c>
      <c r="BY6" s="790">
        <f>IF(OR(BV6&gt;0,BW6&gt;0),VLOOKUP(A6,'Lista Suspensa'!$A$1:$F$90,4,),0)</f>
        <v>280.96000000000004</v>
      </c>
      <c r="BZ6" s="790">
        <f>IF(OR(BV6&gt;0,BW6&gt;0),VLOOKUP(A6,'Lista Suspensa'!$A$1:$F$90,5,),0)</f>
        <v>0</v>
      </c>
      <c r="CA6" s="794">
        <f>IF(OR(BV6&gt;0,BW6&gt;0),VLOOKUP(A6,'Lista Suspensa'!$A$1:$F$90,6,),0)</f>
        <v>1.56978</v>
      </c>
      <c r="CB6" s="789">
        <v>7.0000000000000001E-3</v>
      </c>
      <c r="CC6" s="789">
        <f t="shared" ref="CC6:CC34" si="12">(CB6*(CD6/100))</f>
        <v>6.8907999999999999E-3</v>
      </c>
      <c r="CD6" s="790">
        <f>IF(CB6&gt;0,VLOOKUP(A6,'Lista Suspensa'!$A$1:$F$92,3,),0)</f>
        <v>98.44</v>
      </c>
      <c r="CE6" s="790">
        <f>IF(OR(CB6&gt;0,CC6&gt;0),VLOOKUP(A6,'Lista Suspensa'!$A$1:$F$90,4,),0)</f>
        <v>280.96000000000004</v>
      </c>
      <c r="CF6" s="790">
        <f>IF(OR(CB6&gt;0,CC6&gt;0),VLOOKUP(A6,'Lista Suspensa'!$A$1:$F$90,5,),0)</f>
        <v>0</v>
      </c>
      <c r="CG6" s="794">
        <f>IF(OR(CB6&gt;0,CC6&gt;0),VLOOKUP(A6,'Lista Suspensa'!$A$1:$F$90,6,),0)</f>
        <v>1.56978</v>
      </c>
      <c r="CH6" s="789">
        <v>1.2999999999999999E-2</v>
      </c>
      <c r="CI6" s="789">
        <f t="shared" ref="CI6:CI34" si="13">(CH6*(CJ6/100))</f>
        <v>1.2797199999999998E-2</v>
      </c>
      <c r="CJ6" s="790">
        <f>IF(CH6&gt;0,VLOOKUP(A6,'Lista Suspensa'!$A$1:$F$92,3,),0)</f>
        <v>98.44</v>
      </c>
      <c r="CK6" s="790">
        <f>IF(OR(CH6&gt;0,CI6&gt;0),VLOOKUP(A6,'Lista Suspensa'!$A$1:$F$90,4,),0)</f>
        <v>280.96000000000004</v>
      </c>
      <c r="CL6" s="790">
        <f>IF(OR(CH6&gt;0,CI6&gt;0),VLOOKUP(A6,'Lista Suspensa'!$A$1:$F$90,5,),0)</f>
        <v>0</v>
      </c>
      <c r="CM6" s="795">
        <f>IF(OR(CH6&gt;0,CI6&gt;0),VLOOKUP(A6,'Lista Suspensa'!$A$1:$F$90,6,),0)</f>
        <v>1.56978</v>
      </c>
      <c r="CN6" s="75"/>
      <c r="CO6" s="78"/>
      <c r="CP6" s="78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</row>
    <row r="7" spans="1:108" x14ac:dyDescent="0.25">
      <c r="A7" s="351" t="s">
        <v>354</v>
      </c>
      <c r="B7" s="786">
        <v>7.1559999999999997</v>
      </c>
      <c r="C7" s="786">
        <f t="shared" si="0"/>
        <v>1.7754035999999997</v>
      </c>
      <c r="D7" s="787">
        <f>IF(B7&gt;0,VLOOKUP(A7,'Lista Suspensa'!$A$1:$F$92,3,),0)</f>
        <v>24.81</v>
      </c>
      <c r="E7" s="787">
        <f>IF(OR(B7&gt;0,C7&gt;0),VLOOKUP(A7,'Lista Suspensa'!$A$1:$F$90,4,),0)</f>
        <v>11.4</v>
      </c>
      <c r="F7" s="787">
        <f>IF(OR(B7&gt;0,C7&gt;0),VLOOKUP(A7,'Lista Suspensa'!$A$1:$F$90,5,),0)</f>
        <v>59.3</v>
      </c>
      <c r="G7" s="788">
        <f>IF(OR(B7&gt;0,C7&gt;0),VLOOKUP(A7,'Lista Suspensa'!$A$1:$F$90,6,),0)</f>
        <v>0.14699999999999999</v>
      </c>
      <c r="H7" s="786"/>
      <c r="I7" s="786">
        <f t="shared" si="1"/>
        <v>0</v>
      </c>
      <c r="J7" s="787">
        <f>IF(H7&gt;0,VLOOKUP(A7,'Lista Suspensa'!$A$1:$F$92,3,),0)</f>
        <v>0</v>
      </c>
      <c r="K7" s="787">
        <f>IF(OR(H7&gt;0,I7&gt;0),VLOOKUP(A7,'Lista Suspensa'!$A$1:$F$90,4,),0)</f>
        <v>0</v>
      </c>
      <c r="L7" s="787">
        <f>IF(OR(H7&gt;0,I7&gt;0),VLOOKUP(A7,'Lista Suspensa'!$A$1:$F$90,5,),0)</f>
        <v>0</v>
      </c>
      <c r="M7" s="788">
        <f>IF(OR(H7&gt;0,I7&gt;0),VLOOKUP(A7,'Lista Suspensa'!$A$1:$F$90,6,),0)</f>
        <v>0</v>
      </c>
      <c r="N7" s="786">
        <v>7.1559999999999997</v>
      </c>
      <c r="O7" s="786">
        <f t="shared" si="2"/>
        <v>1.7754035999999997</v>
      </c>
      <c r="P7" s="787">
        <f>IF(N7&gt;0,VLOOKUP(A7,'Lista Suspensa'!$A$1:$F$92,3,),0)</f>
        <v>24.81</v>
      </c>
      <c r="Q7" s="787">
        <f>IF(OR(N7&gt;0,O7&gt;0),VLOOKUP(A7,'Lista Suspensa'!$A$1:$F$90,4,),0)</f>
        <v>11.4</v>
      </c>
      <c r="R7" s="787">
        <f>IF(OR(N7&gt;0,O7&gt;0),VLOOKUP(A7,'Lista Suspensa'!$A$1:$F$90,5,),0)</f>
        <v>59.3</v>
      </c>
      <c r="S7" s="788">
        <f>IF(OR(N7&gt;0,O7&gt;0),VLOOKUP(A7,'Lista Suspensa'!$A$1:$F$90,6,),0)</f>
        <v>0.14699999999999999</v>
      </c>
      <c r="T7" s="786"/>
      <c r="U7" s="786">
        <f t="shared" si="3"/>
        <v>0</v>
      </c>
      <c r="V7" s="787">
        <f>IF(T7&gt;0,VLOOKUP(A7,'Lista Suspensa'!$A$1:$F$92,3,),0)</f>
        <v>0</v>
      </c>
      <c r="W7" s="787">
        <f>IF(OR(T7&gt;0,U7&gt;0),VLOOKUP(A7,'Lista Suspensa'!$A$1:$F$90,4,),0)</f>
        <v>0</v>
      </c>
      <c r="X7" s="787">
        <f>IF(OR(T7&gt;0,U7&gt;0),VLOOKUP(A7,'Lista Suspensa'!$A$1:$F$90,5,),0)</f>
        <v>0</v>
      </c>
      <c r="Y7" s="788">
        <f>IF(OR(T7&gt;0,U7&gt;0),VLOOKUP(A7,'Lista Suspensa'!$A$1:$F$90,6,),0)</f>
        <v>0</v>
      </c>
      <c r="Z7" s="786"/>
      <c r="AA7" s="786">
        <f t="shared" si="4"/>
        <v>0</v>
      </c>
      <c r="AB7" s="787">
        <f>IF(Z7&gt;0,VLOOKUP(A7,'Lista Suspensa'!$A$1:$F$92,3,),0)</f>
        <v>0</v>
      </c>
      <c r="AC7" s="787">
        <f>IF(OR(Z7&gt;0,AA7&gt;0),VLOOKUP(A7,'Lista Suspensa'!$A$1:$F$90,4,),0)</f>
        <v>0</v>
      </c>
      <c r="AD7" s="787">
        <f>IF(OR(Z7&gt;0,AA7&gt;0),VLOOKUP(A7,'Lista Suspensa'!$A$1:$F$90,5,),0)</f>
        <v>0</v>
      </c>
      <c r="AE7" s="788">
        <f>IF(OR(Z7&gt;0,AA7&gt;0),VLOOKUP(A7,'Lista Suspensa'!$A$1:$F$90,6,),0)</f>
        <v>0</v>
      </c>
      <c r="AF7" s="786">
        <v>10.989000000000001</v>
      </c>
      <c r="AG7" s="786">
        <f t="shared" si="5"/>
        <v>2.7263709</v>
      </c>
      <c r="AH7" s="787">
        <f>IF(AF7&gt;0,VLOOKUP(A7,'Lista Suspensa'!$A$1:$F$92,3,),0)</f>
        <v>24.81</v>
      </c>
      <c r="AI7" s="787">
        <f>IF(OR(AF7&gt;0,AG7&gt;0),VLOOKUP(A7,'Lista Suspensa'!$A$1:$F$90,4,),0)</f>
        <v>11.4</v>
      </c>
      <c r="AJ7" s="787">
        <f>IF(OR(AF7&gt;0,AG7&gt;0),VLOOKUP(A7,'Lista Suspensa'!$A$1:$F$90,5,),0)</f>
        <v>59.3</v>
      </c>
      <c r="AK7" s="788">
        <f>IF(OR(AF7&gt;0,AG7&gt;0),VLOOKUP(A7,'Lista Suspensa'!$A$1:$F$90,6,),0)</f>
        <v>0.14699999999999999</v>
      </c>
      <c r="AL7" s="786"/>
      <c r="AM7" s="786">
        <f t="shared" si="6"/>
        <v>0</v>
      </c>
      <c r="AN7" s="787">
        <f>IF(AL7&gt;0,VLOOKUP(A7,'Lista Suspensa'!$A$1:$F$92,3,),0)</f>
        <v>0</v>
      </c>
      <c r="AO7" s="787">
        <f>IF(OR(AL7&gt;0,AM7&gt;0),VLOOKUP(A7,'Lista Suspensa'!$A$1:$F$90,4,),0)</f>
        <v>0</v>
      </c>
      <c r="AP7" s="787">
        <f>IF(OR(AL7&gt;0,AM7&gt;0),VLOOKUP(A7,'Lista Suspensa'!$A$1:$F$90,5,),0)</f>
        <v>0</v>
      </c>
      <c r="AQ7" s="788">
        <f>IF(OR(AL7&gt;0,AM7&gt;0),VLOOKUP(A7,'Lista Suspensa'!$A$1:$F$90,6,),0)</f>
        <v>0</v>
      </c>
      <c r="AR7" s="786"/>
      <c r="AS7" s="786">
        <f t="shared" si="7"/>
        <v>0</v>
      </c>
      <c r="AT7" s="787">
        <f>IF(AR7&gt;0,VLOOKUP(A7,'Lista Suspensa'!$A$1:$F$92,3,),0)</f>
        <v>0</v>
      </c>
      <c r="AU7" s="787">
        <f>IF(OR(AR7&gt;0,AS7&gt;0),VLOOKUP(A7,'Lista Suspensa'!$A$1:$F$90,4,),0)</f>
        <v>0</v>
      </c>
      <c r="AV7" s="787">
        <f>IF(OR(AR7&gt;0,AS7&gt;0),VLOOKUP(A7,'Lista Suspensa'!$A$1:$F$90,5,),0)</f>
        <v>0</v>
      </c>
      <c r="AW7" s="792">
        <f>IF(OR(AR7&gt;0,AS7&gt;0),VLOOKUP(A7,'Lista Suspensa'!$A$1:$F$90,6,),0)</f>
        <v>0</v>
      </c>
      <c r="AX7" s="786">
        <v>14.349</v>
      </c>
      <c r="AY7" s="786">
        <f t="shared" ref="AY7:AY34" si="14">(AX7*(AZ7/100))</f>
        <v>3.5599868999999997</v>
      </c>
      <c r="AZ7" s="787">
        <f>IF(AX7&gt;0,VLOOKUP(A7,'Lista Suspensa'!$A$1:$F$92,3,),0)</f>
        <v>24.81</v>
      </c>
      <c r="BA7" s="787">
        <f>IF(OR(AX7&gt;0,AY7&gt;0),VLOOKUP(A7,'Lista Suspensa'!$A$1:$F$90,4,),0)</f>
        <v>11.4</v>
      </c>
      <c r="BB7" s="787">
        <f>IF(OR(AX7&gt;0,AY7&gt;0),VLOOKUP(A7,'Lista Suspensa'!$A$1:$F$90,5,),0)</f>
        <v>59.3</v>
      </c>
      <c r="BC7" s="792">
        <f>IF(OR(AX7&gt;0,AY7&gt;0),VLOOKUP(A7,'Lista Suspensa'!$A$1:$F$90,6,),0)</f>
        <v>0.14699999999999999</v>
      </c>
      <c r="BD7" s="786"/>
      <c r="BE7" s="786">
        <f t="shared" si="8"/>
        <v>0</v>
      </c>
      <c r="BF7" s="787">
        <f>IF(BD7&gt;0,VLOOKUP(A7,'Lista Suspensa'!$A$1:$F$92,3,),0)</f>
        <v>0</v>
      </c>
      <c r="BG7" s="787">
        <f>IF(OR(BD7&gt;0,BE7&gt;0),VLOOKUP(A7,'Lista Suspensa'!$A$1:$F$90,4,),0)</f>
        <v>0</v>
      </c>
      <c r="BH7" s="787">
        <f>IF(OR(BD7&gt;0,BE7&gt;0),VLOOKUP(A7,'Lista Suspensa'!$A$1:$F$90,5,),0)</f>
        <v>0</v>
      </c>
      <c r="BI7" s="792">
        <f>IF(OR(BD7&gt;0,BE7&gt;0),VLOOKUP(A7,'Lista Suspensa'!$A$1:$F$90,6,),0)</f>
        <v>0</v>
      </c>
      <c r="BJ7" s="786"/>
      <c r="BK7" s="786">
        <f t="shared" si="9"/>
        <v>0</v>
      </c>
      <c r="BL7" s="787">
        <f>IF(BJ7&gt;0,VLOOKUP(A7,'Lista Suspensa'!$A$1:$F$92,3,),0)</f>
        <v>0</v>
      </c>
      <c r="BM7" s="787">
        <f>IF(OR(BJ7&gt;0,BK7&gt;0),VLOOKUP(A7,'Lista Suspensa'!$A$1:$F$90,4,),0)</f>
        <v>0</v>
      </c>
      <c r="BN7" s="787">
        <f>IF(OR(BJ7&gt;0,BK7&gt;0),VLOOKUP(A7,'Lista Suspensa'!$A$1:$F$90,5,),0)</f>
        <v>0</v>
      </c>
      <c r="BO7" s="792">
        <f>IF(OR(BJ7&gt;0,BK7&gt;0),VLOOKUP(A7,'Lista Suspensa'!$A$1:$F$90,6,),0)</f>
        <v>0</v>
      </c>
      <c r="BP7" s="786"/>
      <c r="BQ7" s="786">
        <f t="shared" si="10"/>
        <v>0</v>
      </c>
      <c r="BR7" s="787">
        <f>IF(BP7&gt;0,VLOOKUP(A7,'Lista Suspensa'!$A$1:$F$92,3,),0)</f>
        <v>0</v>
      </c>
      <c r="BS7" s="787">
        <f>IF(OR(BP7&gt;0,BQ7&gt;0),VLOOKUP(A7,'Lista Suspensa'!$A$1:$F$90,4,),0)</f>
        <v>0</v>
      </c>
      <c r="BT7" s="787">
        <f>IF(OR(BP7&gt;0,BQ7&gt;0),VLOOKUP(A7,'Lista Suspensa'!$A$1:$F$90,5,),0)</f>
        <v>0</v>
      </c>
      <c r="BU7" s="792">
        <f>IF(OR(BP7&gt;0,BQ7&gt;0),VLOOKUP(A7,'Lista Suspensa'!$A$1:$F$90,6,),0)</f>
        <v>0</v>
      </c>
      <c r="BV7" s="786">
        <v>18.917000000000002</v>
      </c>
      <c r="BW7" s="786">
        <f t="shared" si="11"/>
        <v>4.6933077000000001</v>
      </c>
      <c r="BX7" s="787">
        <f>IF(BV7&gt;0,VLOOKUP(A7,'Lista Suspensa'!$A$1:$F$92,3,),0)</f>
        <v>24.81</v>
      </c>
      <c r="BY7" s="787">
        <f>IF(OR(BV7&gt;0,BW7&gt;0),VLOOKUP(A7,'Lista Suspensa'!$A$1:$F$90,4,),0)</f>
        <v>11.4</v>
      </c>
      <c r="BZ7" s="787">
        <f>IF(OR(BV7&gt;0,BW7&gt;0),VLOOKUP(A7,'Lista Suspensa'!$A$1:$F$90,5,),0)</f>
        <v>59.3</v>
      </c>
      <c r="CA7" s="792">
        <f>IF(OR(BV7&gt;0,BW7&gt;0),VLOOKUP(A7,'Lista Suspensa'!$A$1:$F$90,6,),0)</f>
        <v>0.14699999999999999</v>
      </c>
      <c r="CB7" s="786">
        <v>22.122</v>
      </c>
      <c r="CC7" s="786">
        <f t="shared" si="12"/>
        <v>5.4884681999999998</v>
      </c>
      <c r="CD7" s="787">
        <f>IF(CB7&gt;0,VLOOKUP(A7,'Lista Suspensa'!$A$1:$F$92,3,),0)</f>
        <v>24.81</v>
      </c>
      <c r="CE7" s="787">
        <f>IF(OR(CB7&gt;0,CC7&gt;0),VLOOKUP(A7,'Lista Suspensa'!$A$1:$F$90,4,),0)</f>
        <v>11.4</v>
      </c>
      <c r="CF7" s="787">
        <f>IF(OR(CB7&gt;0,CC7&gt;0),VLOOKUP(A7,'Lista Suspensa'!$A$1:$F$90,5,),0)</f>
        <v>59.3</v>
      </c>
      <c r="CG7" s="792">
        <f>IF(OR(CB7&gt;0,CC7&gt;0),VLOOKUP(A7,'Lista Suspensa'!$A$1:$F$90,6,),0)</f>
        <v>0.14699999999999999</v>
      </c>
      <c r="CH7" s="786">
        <v>31.780999999999999</v>
      </c>
      <c r="CI7" s="786">
        <f t="shared" si="13"/>
        <v>7.8848660999999991</v>
      </c>
      <c r="CJ7" s="787">
        <f>IF(CH7&gt;0,VLOOKUP(A7,'Lista Suspensa'!$A$1:$F$92,3,),0)</f>
        <v>24.81</v>
      </c>
      <c r="CK7" s="787">
        <f>IF(OR(CH7&gt;0,CI7&gt;0),VLOOKUP(A7,'Lista Suspensa'!$A$1:$F$90,4,),0)</f>
        <v>11.4</v>
      </c>
      <c r="CL7" s="787">
        <f>IF(OR(CH7&gt;0,CI7&gt;0),VLOOKUP(A7,'Lista Suspensa'!$A$1:$F$90,5,),0)</f>
        <v>59.3</v>
      </c>
      <c r="CM7" s="793">
        <f>IF(OR(CH7&gt;0,CI7&gt;0),VLOOKUP(A7,'Lista Suspensa'!$A$1:$F$90,6,),0)</f>
        <v>0.14699999999999999</v>
      </c>
      <c r="CN7" s="75"/>
      <c r="CO7" s="78"/>
      <c r="CP7" s="78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</row>
    <row r="8" spans="1:108" x14ac:dyDescent="0.25">
      <c r="A8" s="74" t="s">
        <v>359</v>
      </c>
      <c r="B8" s="789">
        <v>6.556</v>
      </c>
      <c r="C8" s="789">
        <f t="shared" si="0"/>
        <v>1.7707756000000001</v>
      </c>
      <c r="D8" s="790">
        <f>IF(B8&gt;0,VLOOKUP(A8,'Lista Suspensa'!$A$1:$F$92,3,),0)</f>
        <v>27.01</v>
      </c>
      <c r="E8" s="790">
        <f>IF(OR(B8&gt;0,C8&gt;0),VLOOKUP(A8,'Lista Suspensa'!$A$1:$F$90,4,),0)</f>
        <v>7.1</v>
      </c>
      <c r="F8" s="790">
        <f>IF(OR(B8&gt;0,C8&gt;0),VLOOKUP(A8,'Lista Suspensa'!$A$1:$F$90,5,),0)</f>
        <v>51.5</v>
      </c>
      <c r="G8" s="791">
        <f>IF(OR(B8&gt;0,C8&gt;0),VLOOKUP(A8,'Lista Suspensa'!$A$1:$F$90,6,),0)</f>
        <v>0.14699999999999999</v>
      </c>
      <c r="H8" s="789"/>
      <c r="I8" s="789">
        <f t="shared" si="1"/>
        <v>0</v>
      </c>
      <c r="J8" s="790">
        <f>IF(H8&gt;0,VLOOKUP(A8,'Lista Suspensa'!$A$1:$F$92,3,),0)</f>
        <v>0</v>
      </c>
      <c r="K8" s="790">
        <f>IF(OR(H8&gt;0,I8&gt;0),VLOOKUP(A8,'Lista Suspensa'!$A$1:$F$90,4,),0)</f>
        <v>0</v>
      </c>
      <c r="L8" s="790">
        <f>IF(OR(H8&gt;0,I8&gt;0),VLOOKUP(A8,'Lista Suspensa'!$A$1:$F$90,5,),0)</f>
        <v>0</v>
      </c>
      <c r="M8" s="791">
        <f>IF(OR(H8&gt;0,I8&gt;0),VLOOKUP(A8,'Lista Suspensa'!$A$1:$F$90,6,),0)</f>
        <v>0</v>
      </c>
      <c r="N8" s="789">
        <v>6.556</v>
      </c>
      <c r="O8" s="789">
        <f t="shared" si="2"/>
        <v>1.7707756000000001</v>
      </c>
      <c r="P8" s="790">
        <f>IF(N8&gt;0,VLOOKUP(A8,'Lista Suspensa'!$A$1:$F$92,3,),0)</f>
        <v>27.01</v>
      </c>
      <c r="Q8" s="790">
        <f>IF(OR(N8&gt;0,O8&gt;0),VLOOKUP(A8,'Lista Suspensa'!$A$1:$F$90,4,),0)</f>
        <v>7.1</v>
      </c>
      <c r="R8" s="790">
        <f>IF(OR(N8&gt;0,O8&gt;0),VLOOKUP(A8,'Lista Suspensa'!$A$1:$F$90,5,),0)</f>
        <v>51.5</v>
      </c>
      <c r="S8" s="791">
        <f>IF(OR(N8&gt;0,O8&gt;0),VLOOKUP(A8,'Lista Suspensa'!$A$1:$F$90,6,),0)</f>
        <v>0.14699999999999999</v>
      </c>
      <c r="T8" s="789"/>
      <c r="U8" s="789">
        <f t="shared" si="3"/>
        <v>0</v>
      </c>
      <c r="V8" s="790">
        <f>IF(T8&gt;0,VLOOKUP(A8,'Lista Suspensa'!$A$1:$F$92,3,),0)</f>
        <v>0</v>
      </c>
      <c r="W8" s="790">
        <f>IF(OR(T8&gt;0,U8&gt;0),VLOOKUP(A8,'Lista Suspensa'!$A$1:$F$90,4,),0)</f>
        <v>0</v>
      </c>
      <c r="X8" s="790">
        <f>IF(OR(T8&gt;0,U8&gt;0),VLOOKUP(A8,'Lista Suspensa'!$A$1:$F$90,5,),0)</f>
        <v>0</v>
      </c>
      <c r="Y8" s="791">
        <f>IF(OR(T8&gt;0,U8&gt;0),VLOOKUP(A8,'Lista Suspensa'!$A$1:$F$90,6,),0)</f>
        <v>0</v>
      </c>
      <c r="Z8" s="789"/>
      <c r="AA8" s="789">
        <f t="shared" si="4"/>
        <v>0</v>
      </c>
      <c r="AB8" s="790">
        <f>IF(Z8&gt;0,VLOOKUP(A8,'Lista Suspensa'!$A$1:$F$92,3,),0)</f>
        <v>0</v>
      </c>
      <c r="AC8" s="790">
        <f>IF(OR(Z8&gt;0,AA8&gt;0),VLOOKUP(A8,'Lista Suspensa'!$A$1:$F$90,4,),0)</f>
        <v>0</v>
      </c>
      <c r="AD8" s="790">
        <f>IF(OR(Z8&gt;0,AA8&gt;0),VLOOKUP(A8,'Lista Suspensa'!$A$1:$F$90,5,),0)</f>
        <v>0</v>
      </c>
      <c r="AE8" s="791">
        <f>IF(OR(Z8&gt;0,AA8&gt;0),VLOOKUP(A8,'Lista Suspensa'!$A$1:$F$90,6,),0)</f>
        <v>0</v>
      </c>
      <c r="AF8" s="789">
        <v>9.9760000000000009</v>
      </c>
      <c r="AG8" s="789">
        <f t="shared" si="5"/>
        <v>2.6945176000000002</v>
      </c>
      <c r="AH8" s="790">
        <f>IF(AF8&gt;0,VLOOKUP(A8,'Lista Suspensa'!$A$1:$F$92,3,),0)</f>
        <v>27.01</v>
      </c>
      <c r="AI8" s="790">
        <f>IF(OR(AF8&gt;0,AG8&gt;0),VLOOKUP(A8,'Lista Suspensa'!$A$1:$F$90,4,),0)</f>
        <v>7.1</v>
      </c>
      <c r="AJ8" s="790">
        <f>IF(OR(AF8&gt;0,AG8&gt;0),VLOOKUP(A8,'Lista Suspensa'!$A$1:$F$90,5,),0)</f>
        <v>51.5</v>
      </c>
      <c r="AK8" s="791">
        <f>IF(OR(AF8&gt;0,AG8&gt;0),VLOOKUP(A8,'Lista Suspensa'!$A$1:$F$90,6,),0)</f>
        <v>0.14699999999999999</v>
      </c>
      <c r="AL8" s="789"/>
      <c r="AM8" s="789">
        <f t="shared" si="6"/>
        <v>0</v>
      </c>
      <c r="AN8" s="790">
        <f>IF(AL8&gt;0,VLOOKUP(A8,'Lista Suspensa'!$A$1:$F$92,3,),0)</f>
        <v>0</v>
      </c>
      <c r="AO8" s="790">
        <f>IF(OR(AL8&gt;0,AM8&gt;0),VLOOKUP(A8,'Lista Suspensa'!$A$1:$F$90,4,),0)</f>
        <v>0</v>
      </c>
      <c r="AP8" s="790">
        <f>IF(OR(AL8&gt;0,AM8&gt;0),VLOOKUP(A8,'Lista Suspensa'!$A$1:$F$90,5,),0)</f>
        <v>0</v>
      </c>
      <c r="AQ8" s="791">
        <f>IF(OR(AL8&gt;0,AM8&gt;0),VLOOKUP(A8,'Lista Suspensa'!$A$1:$F$90,6,),0)</f>
        <v>0</v>
      </c>
      <c r="AR8" s="789"/>
      <c r="AS8" s="789">
        <f t="shared" si="7"/>
        <v>0</v>
      </c>
      <c r="AT8" s="790">
        <f>IF(AR8&gt;0,VLOOKUP(A8,'Lista Suspensa'!$A$1:$F$92,3,),0)</f>
        <v>0</v>
      </c>
      <c r="AU8" s="790">
        <f>IF(OR(AR8&gt;0,AS8&gt;0),VLOOKUP(A8,'Lista Suspensa'!$A$1:$F$90,4,),0)</f>
        <v>0</v>
      </c>
      <c r="AV8" s="790">
        <f>IF(OR(AR8&gt;0,AS8&gt;0),VLOOKUP(A8,'Lista Suspensa'!$A$1:$F$90,5,),0)</f>
        <v>0</v>
      </c>
      <c r="AW8" s="794">
        <f>IF(OR(AR8&gt;0,AS8&gt;0),VLOOKUP(A8,'Lista Suspensa'!$A$1:$F$90,6,),0)</f>
        <v>0</v>
      </c>
      <c r="AX8" s="789">
        <v>12.743</v>
      </c>
      <c r="AY8" s="789">
        <f t="shared" si="14"/>
        <v>3.4418843000000003</v>
      </c>
      <c r="AZ8" s="790">
        <f>IF(AX8&gt;0,VLOOKUP(A8,'Lista Suspensa'!$A$1:$F$92,3,),0)</f>
        <v>27.01</v>
      </c>
      <c r="BA8" s="790">
        <f>IF(OR(AX8&gt;0,AY8&gt;0),VLOOKUP(A8,'Lista Suspensa'!$A$1:$F$90,4,),0)</f>
        <v>7.1</v>
      </c>
      <c r="BB8" s="790">
        <f>IF(OR(AX8&gt;0,AY8&gt;0),VLOOKUP(A8,'Lista Suspensa'!$A$1:$F$90,5,),0)</f>
        <v>51.5</v>
      </c>
      <c r="BC8" s="794">
        <f>IF(OR(AX8&gt;0,AY8&gt;0),VLOOKUP(A8,'Lista Suspensa'!$A$1:$F$90,6,),0)</f>
        <v>0.14699999999999999</v>
      </c>
      <c r="BD8" s="789"/>
      <c r="BE8" s="789">
        <f t="shared" si="8"/>
        <v>0</v>
      </c>
      <c r="BF8" s="790">
        <f>IF(BD8&gt;0,VLOOKUP(A8,'Lista Suspensa'!$A$1:$F$92,3,),0)</f>
        <v>0</v>
      </c>
      <c r="BG8" s="790">
        <f>IF(OR(BD8&gt;0,BE8&gt;0),VLOOKUP(A8,'Lista Suspensa'!$A$1:$F$90,4,),0)</f>
        <v>0</v>
      </c>
      <c r="BH8" s="790">
        <f>IF(OR(BD8&gt;0,BE8&gt;0),VLOOKUP(A8,'Lista Suspensa'!$A$1:$F$90,5,),0)</f>
        <v>0</v>
      </c>
      <c r="BI8" s="794">
        <f>IF(OR(BD8&gt;0,BE8&gt;0),VLOOKUP(A8,'Lista Suspensa'!$A$1:$F$90,6,),0)</f>
        <v>0</v>
      </c>
      <c r="BJ8" s="789"/>
      <c r="BK8" s="789">
        <f t="shared" si="9"/>
        <v>0</v>
      </c>
      <c r="BL8" s="790">
        <f>IF(BJ8&gt;0,VLOOKUP(A8,'Lista Suspensa'!$A$1:$F$92,3,),0)</f>
        <v>0</v>
      </c>
      <c r="BM8" s="790">
        <f>IF(OR(BJ8&gt;0,BK8&gt;0),VLOOKUP(A8,'Lista Suspensa'!$A$1:$F$90,4,),0)</f>
        <v>0</v>
      </c>
      <c r="BN8" s="790">
        <f>IF(OR(BJ8&gt;0,BK8&gt;0),VLOOKUP(A8,'Lista Suspensa'!$A$1:$F$90,5,),0)</f>
        <v>0</v>
      </c>
      <c r="BO8" s="794">
        <f>IF(OR(BJ8&gt;0,BK8&gt;0),VLOOKUP(A8,'Lista Suspensa'!$A$1:$F$90,6,),0)</f>
        <v>0</v>
      </c>
      <c r="BP8" s="789"/>
      <c r="BQ8" s="789">
        <f t="shared" si="10"/>
        <v>0</v>
      </c>
      <c r="BR8" s="790">
        <f>IF(BP8&gt;0,VLOOKUP(A8,'Lista Suspensa'!$A$1:$F$92,3,),0)</f>
        <v>0</v>
      </c>
      <c r="BS8" s="790">
        <f>IF(OR(BP8&gt;0,BQ8&gt;0),VLOOKUP(A8,'Lista Suspensa'!$A$1:$F$90,4,),0)</f>
        <v>0</v>
      </c>
      <c r="BT8" s="790">
        <f>IF(OR(BP8&gt;0,BQ8&gt;0),VLOOKUP(A8,'Lista Suspensa'!$A$1:$F$90,5,),0)</f>
        <v>0</v>
      </c>
      <c r="BU8" s="794">
        <f>IF(OR(BP8&gt;0,BQ8&gt;0),VLOOKUP(A8,'Lista Suspensa'!$A$1:$F$90,6,),0)</f>
        <v>0</v>
      </c>
      <c r="BV8" s="789">
        <v>11.282</v>
      </c>
      <c r="BW8" s="789">
        <f t="shared" si="11"/>
        <v>3.0472682</v>
      </c>
      <c r="BX8" s="790">
        <f>IF(BV8&gt;0,VLOOKUP(A8,'Lista Suspensa'!$A$1:$F$92,3,),0)</f>
        <v>27.01</v>
      </c>
      <c r="BY8" s="790">
        <f>IF(OR(BV8&gt;0,BW8&gt;0),VLOOKUP(A8,'Lista Suspensa'!$A$1:$F$90,4,),0)</f>
        <v>7.1</v>
      </c>
      <c r="BZ8" s="790">
        <f>IF(OR(BV8&gt;0,BW8&gt;0),VLOOKUP(A8,'Lista Suspensa'!$A$1:$F$90,5,),0)</f>
        <v>51.5</v>
      </c>
      <c r="CA8" s="794">
        <f>IF(OR(BV8&gt;0,BW8&gt;0),VLOOKUP(A8,'Lista Suspensa'!$A$1:$F$90,6,),0)</f>
        <v>0.14699999999999999</v>
      </c>
      <c r="CB8" s="789">
        <v>11.24</v>
      </c>
      <c r="CC8" s="789">
        <f t="shared" si="12"/>
        <v>3.0359240000000001</v>
      </c>
      <c r="CD8" s="790">
        <f>IF(CB8&gt;0,VLOOKUP(A8,'Lista Suspensa'!$A$1:$F$92,3,),0)</f>
        <v>27.01</v>
      </c>
      <c r="CE8" s="790">
        <f>IF(OR(CB8&gt;0,CC8&gt;0),VLOOKUP(A8,'Lista Suspensa'!$A$1:$F$90,4,),0)</f>
        <v>7.1</v>
      </c>
      <c r="CF8" s="790">
        <f>IF(OR(CB8&gt;0,CC8&gt;0),VLOOKUP(A8,'Lista Suspensa'!$A$1:$F$90,5,),0)</f>
        <v>51.5</v>
      </c>
      <c r="CG8" s="794">
        <f>IF(OR(CB8&gt;0,CC8&gt;0),VLOOKUP(A8,'Lista Suspensa'!$A$1:$F$90,6,),0)</f>
        <v>0.14699999999999999</v>
      </c>
      <c r="CH8" s="789">
        <v>18.954000000000001</v>
      </c>
      <c r="CI8" s="789">
        <f t="shared" si="13"/>
        <v>5.1194754000000007</v>
      </c>
      <c r="CJ8" s="790">
        <f>IF(CH8&gt;0,VLOOKUP(A8,'Lista Suspensa'!$A$1:$F$92,3,),0)</f>
        <v>27.01</v>
      </c>
      <c r="CK8" s="790">
        <f>IF(OR(CH8&gt;0,CI8&gt;0),VLOOKUP(A8,'Lista Suspensa'!$A$1:$F$90,4,),0)</f>
        <v>7.1</v>
      </c>
      <c r="CL8" s="790">
        <f>IF(OR(CH8&gt;0,CI8&gt;0),VLOOKUP(A8,'Lista Suspensa'!$A$1:$F$90,5,),0)</f>
        <v>51.5</v>
      </c>
      <c r="CM8" s="795">
        <f>IF(OR(CH8&gt;0,CI8&gt;0),VLOOKUP(A8,'Lista Suspensa'!$A$1:$F$90,6,),0)</f>
        <v>0.14699999999999999</v>
      </c>
      <c r="CN8" s="75"/>
      <c r="CO8" s="78"/>
      <c r="CP8" s="78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</row>
    <row r="9" spans="1:108" x14ac:dyDescent="0.25">
      <c r="A9" s="351" t="s">
        <v>145</v>
      </c>
      <c r="B9" s="786">
        <v>0.01</v>
      </c>
      <c r="C9" s="786">
        <f t="shared" si="0"/>
        <v>9.8970000000000013E-3</v>
      </c>
      <c r="D9" s="787">
        <f>IF(B9&gt;0,VLOOKUP(A9,'Lista Suspensa'!$A$1:$F$92,3,),0)</f>
        <v>98.97</v>
      </c>
      <c r="E9" s="787">
        <f>IF(OR(B9&gt;0,C9&gt;0),VLOOKUP(A9,'Lista Suspensa'!$A$1:$F$90,4,),0)</f>
        <v>0</v>
      </c>
      <c r="F9" s="787">
        <f>IF(OR(B9&gt;0,C9&gt;0),VLOOKUP(A9,'Lista Suspensa'!$A$1:$F$90,5,),0)</f>
        <v>100</v>
      </c>
      <c r="G9" s="788">
        <f>IF(OR(B9&gt;0,C9&gt;0),VLOOKUP(A9,'Lista Suspensa'!$A$1:$F$90,6,),0)</f>
        <v>0.64598999999999995</v>
      </c>
      <c r="H9" s="786"/>
      <c r="I9" s="786">
        <f t="shared" si="1"/>
        <v>0</v>
      </c>
      <c r="J9" s="787">
        <f>IF(H9&gt;0,VLOOKUP(A9,'Lista Suspensa'!$A$1:$F$92,3,),0)</f>
        <v>0</v>
      </c>
      <c r="K9" s="787">
        <f>IF(OR(H9&gt;0,I9&gt;0),VLOOKUP(A9,'Lista Suspensa'!$A$1:$F$90,4,),0)</f>
        <v>0</v>
      </c>
      <c r="L9" s="787">
        <f>IF(OR(H9&gt;0,I9&gt;0),VLOOKUP(A9,'Lista Suspensa'!$A$1:$F$90,5,),0)</f>
        <v>0</v>
      </c>
      <c r="M9" s="788">
        <f>IF(OR(H9&gt;0,I9&gt;0),VLOOKUP(A9,'Lista Suspensa'!$A$1:$F$90,6,),0)</f>
        <v>0</v>
      </c>
      <c r="N9" s="786">
        <v>0.01</v>
      </c>
      <c r="O9" s="786">
        <f t="shared" si="2"/>
        <v>9.8970000000000013E-3</v>
      </c>
      <c r="P9" s="787">
        <f>IF(N9&gt;0,VLOOKUP(A9,'Lista Suspensa'!$A$1:$F$92,3,),0)</f>
        <v>98.97</v>
      </c>
      <c r="Q9" s="787">
        <f>IF(OR(N9&gt;0,O9&gt;0),VLOOKUP(A9,'Lista Suspensa'!$A$1:$F$90,4,),0)</f>
        <v>0</v>
      </c>
      <c r="R9" s="787">
        <f>IF(OR(N9&gt;0,O9&gt;0),VLOOKUP(A9,'Lista Suspensa'!$A$1:$F$90,5,),0)</f>
        <v>100</v>
      </c>
      <c r="S9" s="788">
        <f>IF(OR(N9&gt;0,O9&gt;0),VLOOKUP(A9,'Lista Suspensa'!$A$1:$F$90,6,),0)</f>
        <v>0.64598999999999995</v>
      </c>
      <c r="T9" s="786"/>
      <c r="U9" s="786">
        <f t="shared" si="3"/>
        <v>0</v>
      </c>
      <c r="V9" s="787">
        <f>IF(T9&gt;0,VLOOKUP(A9,'Lista Suspensa'!$A$1:$F$92,3,),0)</f>
        <v>0</v>
      </c>
      <c r="W9" s="787">
        <f>IF(OR(T9&gt;0,U9&gt;0),VLOOKUP(A9,'Lista Suspensa'!$A$1:$F$90,4,),0)</f>
        <v>0</v>
      </c>
      <c r="X9" s="787">
        <f>IF(OR(T9&gt;0,U9&gt;0),VLOOKUP(A9,'Lista Suspensa'!$A$1:$F$90,5,),0)</f>
        <v>0</v>
      </c>
      <c r="Y9" s="788">
        <f>IF(OR(T9&gt;0,U9&gt;0),VLOOKUP(A9,'Lista Suspensa'!$A$1:$F$90,6,),0)</f>
        <v>0</v>
      </c>
      <c r="Z9" s="786"/>
      <c r="AA9" s="786">
        <f t="shared" si="4"/>
        <v>0</v>
      </c>
      <c r="AB9" s="787">
        <f>IF(Z9&gt;0,VLOOKUP(A9,'Lista Suspensa'!$A$1:$F$92,3,),0)</f>
        <v>0</v>
      </c>
      <c r="AC9" s="787">
        <f>IF(OR(Z9&gt;0,AA9&gt;0),VLOOKUP(A9,'Lista Suspensa'!$A$1:$F$90,4,),0)</f>
        <v>0</v>
      </c>
      <c r="AD9" s="787">
        <f>IF(OR(Z9&gt;0,AA9&gt;0),VLOOKUP(A9,'Lista Suspensa'!$A$1:$F$90,5,),0)</f>
        <v>0</v>
      </c>
      <c r="AE9" s="788">
        <f>IF(OR(Z9&gt;0,AA9&gt;0),VLOOKUP(A9,'Lista Suspensa'!$A$1:$F$90,6,),0)</f>
        <v>0</v>
      </c>
      <c r="AF9" s="786">
        <v>1.7000000000000001E-2</v>
      </c>
      <c r="AG9" s="786">
        <f t="shared" si="5"/>
        <v>1.68249E-2</v>
      </c>
      <c r="AH9" s="787">
        <f>IF(AF9&gt;0,VLOOKUP(A9,'Lista Suspensa'!$A$1:$F$92,3,),0)</f>
        <v>98.97</v>
      </c>
      <c r="AI9" s="787">
        <f>IF(OR(AF9&gt;0,AG9&gt;0),VLOOKUP(A9,'Lista Suspensa'!$A$1:$F$90,4,),0)</f>
        <v>0</v>
      </c>
      <c r="AJ9" s="787">
        <f>IF(OR(AF9&gt;0,AG9&gt;0),VLOOKUP(A9,'Lista Suspensa'!$A$1:$F$90,5,),0)</f>
        <v>100</v>
      </c>
      <c r="AK9" s="788">
        <f>IF(OR(AF9&gt;0,AG9&gt;0),VLOOKUP(A9,'Lista Suspensa'!$A$1:$F$90,6,),0)</f>
        <v>0.64598999999999995</v>
      </c>
      <c r="AL9" s="786"/>
      <c r="AM9" s="786">
        <f t="shared" si="6"/>
        <v>0</v>
      </c>
      <c r="AN9" s="787">
        <f>IF(AL9&gt;0,VLOOKUP(A9,'Lista Suspensa'!$A$1:$F$92,3,),0)</f>
        <v>0</v>
      </c>
      <c r="AO9" s="787">
        <f>IF(OR(AL9&gt;0,AM9&gt;0),VLOOKUP(A9,'Lista Suspensa'!$A$1:$F$90,4,),0)</f>
        <v>0</v>
      </c>
      <c r="AP9" s="787">
        <f>IF(OR(AL9&gt;0,AM9&gt;0),VLOOKUP(A9,'Lista Suspensa'!$A$1:$F$90,5,),0)</f>
        <v>0</v>
      </c>
      <c r="AQ9" s="788">
        <f>IF(OR(AL9&gt;0,AM9&gt;0),VLOOKUP(A9,'Lista Suspensa'!$A$1:$F$90,6,),0)</f>
        <v>0</v>
      </c>
      <c r="AR9" s="786"/>
      <c r="AS9" s="786">
        <f t="shared" si="7"/>
        <v>0</v>
      </c>
      <c r="AT9" s="787">
        <f>IF(AR9&gt;0,VLOOKUP(A9,'Lista Suspensa'!$A$1:$F$92,3,),0)</f>
        <v>0</v>
      </c>
      <c r="AU9" s="787">
        <f>IF(OR(AR9&gt;0,AS9&gt;0),VLOOKUP(A9,'Lista Suspensa'!$A$1:$F$90,4,),0)</f>
        <v>0</v>
      </c>
      <c r="AV9" s="787">
        <f>IF(OR(AR9&gt;0,AS9&gt;0),VLOOKUP(A9,'Lista Suspensa'!$A$1:$F$90,5,),0)</f>
        <v>0</v>
      </c>
      <c r="AW9" s="792">
        <f>IF(OR(AR9&gt;0,AS9&gt;0),VLOOKUP(A9,'Lista Suspensa'!$A$1:$F$90,6,),0)</f>
        <v>0</v>
      </c>
      <c r="AX9" s="786">
        <v>1.7000000000000001E-2</v>
      </c>
      <c r="AY9" s="786">
        <f t="shared" si="14"/>
        <v>1.68249E-2</v>
      </c>
      <c r="AZ9" s="787">
        <f>IF(AX9&gt;0,VLOOKUP(A9,'Lista Suspensa'!$A$1:$F$92,3,),0)</f>
        <v>98.97</v>
      </c>
      <c r="BA9" s="787">
        <f>IF(OR(AX9&gt;0,AY9&gt;0),VLOOKUP(A9,'Lista Suspensa'!$A$1:$F$90,4,),0)</f>
        <v>0</v>
      </c>
      <c r="BB9" s="787">
        <f>IF(OR(AX9&gt;0,AY9&gt;0),VLOOKUP(A9,'Lista Suspensa'!$A$1:$F$90,5,),0)</f>
        <v>100</v>
      </c>
      <c r="BC9" s="792">
        <f>IF(OR(AX9&gt;0,AY9&gt;0),VLOOKUP(A9,'Lista Suspensa'!$A$1:$F$90,6,),0)</f>
        <v>0.64598999999999995</v>
      </c>
      <c r="BD9" s="786"/>
      <c r="BE9" s="786">
        <f t="shared" si="8"/>
        <v>0</v>
      </c>
      <c r="BF9" s="787">
        <f>IF(BD9&gt;0,VLOOKUP(A9,'Lista Suspensa'!$A$1:$F$92,3,),0)</f>
        <v>0</v>
      </c>
      <c r="BG9" s="787">
        <f>IF(OR(BD9&gt;0,BE9&gt;0),VLOOKUP(A9,'Lista Suspensa'!$A$1:$F$90,4,),0)</f>
        <v>0</v>
      </c>
      <c r="BH9" s="787">
        <f>IF(OR(BD9&gt;0,BE9&gt;0),VLOOKUP(A9,'Lista Suspensa'!$A$1:$F$90,5,),0)</f>
        <v>0</v>
      </c>
      <c r="BI9" s="792">
        <f>IF(OR(BD9&gt;0,BE9&gt;0),VLOOKUP(A9,'Lista Suspensa'!$A$1:$F$90,6,),0)</f>
        <v>0</v>
      </c>
      <c r="BJ9" s="786"/>
      <c r="BK9" s="786">
        <f t="shared" si="9"/>
        <v>0</v>
      </c>
      <c r="BL9" s="787">
        <f>IF(BJ9&gt;0,VLOOKUP(A9,'Lista Suspensa'!$A$1:$F$92,3,),0)</f>
        <v>0</v>
      </c>
      <c r="BM9" s="787">
        <f>IF(OR(BJ9&gt;0,BK9&gt;0),VLOOKUP(A9,'Lista Suspensa'!$A$1:$F$90,4,),0)</f>
        <v>0</v>
      </c>
      <c r="BN9" s="787">
        <f>IF(OR(BJ9&gt;0,BK9&gt;0),VLOOKUP(A9,'Lista Suspensa'!$A$1:$F$90,5,),0)</f>
        <v>0</v>
      </c>
      <c r="BO9" s="792">
        <f>IF(OR(BJ9&gt;0,BK9&gt;0),VLOOKUP(A9,'Lista Suspensa'!$A$1:$F$90,6,),0)</f>
        <v>0</v>
      </c>
      <c r="BP9" s="786"/>
      <c r="BQ9" s="786">
        <f t="shared" si="10"/>
        <v>0</v>
      </c>
      <c r="BR9" s="787">
        <f>IF(BP9&gt;0,VLOOKUP(A9,'Lista Suspensa'!$A$1:$F$92,3,),0)</f>
        <v>0</v>
      </c>
      <c r="BS9" s="787">
        <f>IF(OR(BP9&gt;0,BQ9&gt;0),VLOOKUP(A9,'Lista Suspensa'!$A$1:$F$90,4,),0)</f>
        <v>0</v>
      </c>
      <c r="BT9" s="787">
        <f>IF(OR(BP9&gt;0,BQ9&gt;0),VLOOKUP(A9,'Lista Suspensa'!$A$1:$F$90,5,),0)</f>
        <v>0</v>
      </c>
      <c r="BU9" s="792">
        <f>IF(OR(BP9&gt;0,BQ9&gt;0),VLOOKUP(A9,'Lista Suspensa'!$A$1:$F$90,6,),0)</f>
        <v>0</v>
      </c>
      <c r="BV9" s="786">
        <v>1.7000000000000001E-2</v>
      </c>
      <c r="BW9" s="786">
        <f t="shared" si="11"/>
        <v>1.68249E-2</v>
      </c>
      <c r="BX9" s="787">
        <f>IF(BV9&gt;0,VLOOKUP(A9,'Lista Suspensa'!$A$1:$F$92,3,),0)</f>
        <v>98.97</v>
      </c>
      <c r="BY9" s="787">
        <f>IF(OR(BV9&gt;0,BW9&gt;0),VLOOKUP(A9,'Lista Suspensa'!$A$1:$F$90,4,),0)</f>
        <v>0</v>
      </c>
      <c r="BZ9" s="787">
        <f>IF(OR(BV9&gt;0,BW9&gt;0),VLOOKUP(A9,'Lista Suspensa'!$A$1:$F$90,5,),0)</f>
        <v>100</v>
      </c>
      <c r="CA9" s="792">
        <f>IF(OR(BV9&gt;0,BW9&gt;0),VLOOKUP(A9,'Lista Suspensa'!$A$1:$F$90,6,),0)</f>
        <v>0.64598999999999995</v>
      </c>
      <c r="CB9" s="786">
        <v>1.7000000000000001E-2</v>
      </c>
      <c r="CC9" s="786">
        <f t="shared" si="12"/>
        <v>1.68249E-2</v>
      </c>
      <c r="CD9" s="787">
        <f>IF(CB9&gt;0,VLOOKUP(A9,'Lista Suspensa'!$A$1:$F$92,3,),0)</f>
        <v>98.97</v>
      </c>
      <c r="CE9" s="787">
        <f>IF(OR(CB9&gt;0,CC9&gt;0),VLOOKUP(A9,'Lista Suspensa'!$A$1:$F$90,4,),0)</f>
        <v>0</v>
      </c>
      <c r="CF9" s="787">
        <f>IF(OR(CB9&gt;0,CC9&gt;0),VLOOKUP(A9,'Lista Suspensa'!$A$1:$F$90,5,),0)</f>
        <v>100</v>
      </c>
      <c r="CG9" s="792">
        <f>IF(OR(CB9&gt;0,CC9&gt;0),VLOOKUP(A9,'Lista Suspensa'!$A$1:$F$90,6,),0)</f>
        <v>0.64598999999999995</v>
      </c>
      <c r="CH9" s="786">
        <v>4.7E-2</v>
      </c>
      <c r="CI9" s="786">
        <f t="shared" si="13"/>
        <v>4.6515899999999999E-2</v>
      </c>
      <c r="CJ9" s="787">
        <f>IF(CH9&gt;0,VLOOKUP(A9,'Lista Suspensa'!$A$1:$F$92,3,),0)</f>
        <v>98.97</v>
      </c>
      <c r="CK9" s="787">
        <f>IF(OR(CH9&gt;0,CI9&gt;0),VLOOKUP(A9,'Lista Suspensa'!$A$1:$F$90,4,),0)</f>
        <v>0</v>
      </c>
      <c r="CL9" s="787">
        <f>IF(OR(CH9&gt;0,CI9&gt;0),VLOOKUP(A9,'Lista Suspensa'!$A$1:$F$90,5,),0)</f>
        <v>100</v>
      </c>
      <c r="CM9" s="793">
        <f>IF(OR(CH9&gt;0,CI9&gt;0),VLOOKUP(A9,'Lista Suspensa'!$A$1:$F$90,6,),0)</f>
        <v>0.64598999999999995</v>
      </c>
      <c r="CN9" s="75"/>
      <c r="CO9" s="78"/>
      <c r="CP9" s="78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</row>
    <row r="10" spans="1:108" x14ac:dyDescent="0.25">
      <c r="A10" s="74"/>
      <c r="B10" s="789"/>
      <c r="C10" s="789">
        <f t="shared" si="0"/>
        <v>0</v>
      </c>
      <c r="D10" s="790">
        <f>IF(B10&gt;0,VLOOKUP(A10,'Lista Suspensa'!$A$1:$F$92,3,),0)</f>
        <v>0</v>
      </c>
      <c r="E10" s="790">
        <f>IF(OR(B10&gt;0,C10&gt;0),VLOOKUP(A10,'Lista Suspensa'!$A$1:$F$90,4,),0)</f>
        <v>0</v>
      </c>
      <c r="F10" s="790">
        <f>IF(OR(B10&gt;0,C10&gt;0),VLOOKUP(A10,'Lista Suspensa'!$A$1:$F$90,5,),0)</f>
        <v>0</v>
      </c>
      <c r="G10" s="791">
        <f>IF(OR(B10&gt;0,C10&gt;0),VLOOKUP(A10,'Lista Suspensa'!$A$1:$F$90,6,),0)</f>
        <v>0</v>
      </c>
      <c r="H10" s="789"/>
      <c r="I10" s="789">
        <f t="shared" si="1"/>
        <v>0</v>
      </c>
      <c r="J10" s="790">
        <f>IF(H10&gt;0,VLOOKUP(A10,'Lista Suspensa'!$A$1:$F$92,3,),0)</f>
        <v>0</v>
      </c>
      <c r="K10" s="790">
        <f>IF(OR(H10&gt;0,I10&gt;0),VLOOKUP(A10,'Lista Suspensa'!$A$1:$F$90,4,),0)</f>
        <v>0</v>
      </c>
      <c r="L10" s="790">
        <f>IF(OR(H10&gt;0,I10&gt;0),VLOOKUP(A10,'Lista Suspensa'!$A$1:$F$90,5,),0)</f>
        <v>0</v>
      </c>
      <c r="M10" s="791">
        <f>IF(OR(H10&gt;0,I10&gt;0),VLOOKUP(A10,'Lista Suspensa'!$A$1:$F$90,6,),0)</f>
        <v>0</v>
      </c>
      <c r="N10" s="789"/>
      <c r="O10" s="789">
        <f t="shared" si="2"/>
        <v>0</v>
      </c>
      <c r="P10" s="790">
        <f>IF(N10&gt;0,VLOOKUP(A10,'Lista Suspensa'!$A$1:$F$92,3,),0)</f>
        <v>0</v>
      </c>
      <c r="Q10" s="790">
        <f>IF(OR(N10&gt;0,O10&gt;0),VLOOKUP(A10,'Lista Suspensa'!$A$1:$F$90,4,),0)</f>
        <v>0</v>
      </c>
      <c r="R10" s="790">
        <f>IF(OR(N10&gt;0,O10&gt;0),VLOOKUP(A10,'Lista Suspensa'!$A$1:$F$90,5,),0)</f>
        <v>0</v>
      </c>
      <c r="S10" s="791">
        <f>IF(OR(N10&gt;0,O10&gt;0),VLOOKUP(A10,'Lista Suspensa'!$A$1:$F$90,6,),0)</f>
        <v>0</v>
      </c>
      <c r="T10" s="789"/>
      <c r="U10" s="789">
        <f t="shared" si="3"/>
        <v>0</v>
      </c>
      <c r="V10" s="790">
        <f>IF(T10&gt;0,VLOOKUP(A10,'Lista Suspensa'!$A$1:$F$92,3,),0)</f>
        <v>0</v>
      </c>
      <c r="W10" s="790">
        <f>IF(OR(T10&gt;0,U10&gt;0),VLOOKUP(A10,'Lista Suspensa'!$A$1:$F$90,4,),0)</f>
        <v>0</v>
      </c>
      <c r="X10" s="790">
        <f>IF(OR(T10&gt;0,U10&gt;0),VLOOKUP(A10,'Lista Suspensa'!$A$1:$F$90,5,),0)</f>
        <v>0</v>
      </c>
      <c r="Y10" s="791">
        <f>IF(OR(T10&gt;0,U10&gt;0),VLOOKUP(A10,'Lista Suspensa'!$A$1:$F$90,6,),0)</f>
        <v>0</v>
      </c>
      <c r="Z10" s="789"/>
      <c r="AA10" s="789">
        <f t="shared" si="4"/>
        <v>0</v>
      </c>
      <c r="AB10" s="790">
        <f>IF(Z10&gt;0,VLOOKUP(A10,'Lista Suspensa'!$A$1:$F$92,3,),0)</f>
        <v>0</v>
      </c>
      <c r="AC10" s="790">
        <f>IF(OR(Z10&gt;0,AA10&gt;0),VLOOKUP(A10,'Lista Suspensa'!$A$1:$F$90,4,),0)</f>
        <v>0</v>
      </c>
      <c r="AD10" s="790">
        <f>IF(OR(Z10&gt;0,AA10&gt;0),VLOOKUP(A10,'Lista Suspensa'!$A$1:$F$90,5,),0)</f>
        <v>0</v>
      </c>
      <c r="AE10" s="791">
        <f>IF(OR(Z10&gt;0,AA10&gt;0),VLOOKUP(A10,'Lista Suspensa'!$A$1:$F$90,6,),0)</f>
        <v>0</v>
      </c>
      <c r="AF10" s="789"/>
      <c r="AG10" s="789">
        <f t="shared" si="5"/>
        <v>0</v>
      </c>
      <c r="AH10" s="790">
        <f>IF(AF10&gt;0,VLOOKUP(A10,'Lista Suspensa'!$A$1:$F$92,3,),0)</f>
        <v>0</v>
      </c>
      <c r="AI10" s="790">
        <f>IF(OR(AF10&gt;0,AG10&gt;0),VLOOKUP(A10,'Lista Suspensa'!$A$1:$F$90,4,),0)</f>
        <v>0</v>
      </c>
      <c r="AJ10" s="790">
        <f>IF(OR(AF10&gt;0,AG10&gt;0),VLOOKUP(A10,'Lista Suspensa'!$A$1:$F$90,5,),0)</f>
        <v>0</v>
      </c>
      <c r="AK10" s="791">
        <f>IF(OR(AF10&gt;0,AG10&gt;0),VLOOKUP(A10,'Lista Suspensa'!$A$1:$F$90,6,),0)</f>
        <v>0</v>
      </c>
      <c r="AL10" s="789"/>
      <c r="AM10" s="789">
        <f t="shared" si="6"/>
        <v>0</v>
      </c>
      <c r="AN10" s="790">
        <f>IF(AL10&gt;0,VLOOKUP(A10,'Lista Suspensa'!$A$1:$F$92,3,),0)</f>
        <v>0</v>
      </c>
      <c r="AO10" s="790">
        <f>IF(OR(AL10&gt;0,AM10&gt;0),VLOOKUP(A10,'Lista Suspensa'!$A$1:$F$90,4,),0)</f>
        <v>0</v>
      </c>
      <c r="AP10" s="790">
        <f>IF(OR(AL10&gt;0,AM10&gt;0),VLOOKUP(A10,'Lista Suspensa'!$A$1:$F$90,5,),0)</f>
        <v>0</v>
      </c>
      <c r="AQ10" s="791">
        <f>IF(OR(AL10&gt;0,AM10&gt;0),VLOOKUP(A10,'Lista Suspensa'!$A$1:$F$90,6,),0)</f>
        <v>0</v>
      </c>
      <c r="AR10" s="789"/>
      <c r="AS10" s="789">
        <f t="shared" si="7"/>
        <v>0</v>
      </c>
      <c r="AT10" s="790">
        <f>IF(AR10&gt;0,VLOOKUP(A10,'Lista Suspensa'!$A$1:$F$92,3,),0)</f>
        <v>0</v>
      </c>
      <c r="AU10" s="790">
        <f>IF(OR(AR10&gt;0,AS10&gt;0),VLOOKUP(A10,'Lista Suspensa'!$A$1:$F$90,4,),0)</f>
        <v>0</v>
      </c>
      <c r="AV10" s="790">
        <f>IF(OR(AR10&gt;0,AS10&gt;0),VLOOKUP(A10,'Lista Suspensa'!$A$1:$F$90,5,),0)</f>
        <v>0</v>
      </c>
      <c r="AW10" s="794">
        <f>IF(OR(AR10&gt;0,AS10&gt;0),VLOOKUP(A10,'Lista Suspensa'!$A$1:$F$90,6,),0)</f>
        <v>0</v>
      </c>
      <c r="AX10" s="789"/>
      <c r="AY10" s="789">
        <f t="shared" si="14"/>
        <v>0</v>
      </c>
      <c r="AZ10" s="790">
        <f>IF(AX10&gt;0,VLOOKUP(A10,'Lista Suspensa'!$A$1:$F$92,3,),0)</f>
        <v>0</v>
      </c>
      <c r="BA10" s="790">
        <f>IF(OR(AX10&gt;0,AY10&gt;0),VLOOKUP(A10,'Lista Suspensa'!$A$1:$F$90,4,),0)</f>
        <v>0</v>
      </c>
      <c r="BB10" s="790">
        <f>IF(OR(AX10&gt;0,AY10&gt;0),VLOOKUP(A10,'Lista Suspensa'!$A$1:$F$90,5,),0)</f>
        <v>0</v>
      </c>
      <c r="BC10" s="794">
        <f>IF(OR(AX10&gt;0,AY10&gt;0),VLOOKUP(A10,'Lista Suspensa'!$A$1:$F$90,6,),0)</f>
        <v>0</v>
      </c>
      <c r="BD10" s="789"/>
      <c r="BE10" s="789">
        <f t="shared" si="8"/>
        <v>0</v>
      </c>
      <c r="BF10" s="790">
        <f>IF(BD10&gt;0,VLOOKUP(A10,'Lista Suspensa'!$A$1:$F$92,3,),0)</f>
        <v>0</v>
      </c>
      <c r="BG10" s="790">
        <f>IF(OR(BD10&gt;0,BE10&gt;0),VLOOKUP(A10,'Lista Suspensa'!$A$1:$F$90,4,),0)</f>
        <v>0</v>
      </c>
      <c r="BH10" s="790">
        <f>IF(OR(BD10&gt;0,BE10&gt;0),VLOOKUP(A10,'Lista Suspensa'!$A$1:$F$90,5,),0)</f>
        <v>0</v>
      </c>
      <c r="BI10" s="794">
        <f>IF(OR(BD10&gt;0,BE10&gt;0),VLOOKUP(A10,'Lista Suspensa'!$A$1:$F$90,6,),0)</f>
        <v>0</v>
      </c>
      <c r="BJ10" s="789"/>
      <c r="BK10" s="789">
        <f t="shared" si="9"/>
        <v>0</v>
      </c>
      <c r="BL10" s="790">
        <f>IF(BJ10&gt;0,VLOOKUP(A10,'Lista Suspensa'!$A$1:$F$92,3,),0)</f>
        <v>0</v>
      </c>
      <c r="BM10" s="790">
        <f>IF(OR(BJ10&gt;0,BK10&gt;0),VLOOKUP(A10,'Lista Suspensa'!$A$1:$F$90,4,),0)</f>
        <v>0</v>
      </c>
      <c r="BN10" s="790">
        <f>IF(OR(BJ10&gt;0,BK10&gt;0),VLOOKUP(A10,'Lista Suspensa'!$A$1:$F$90,5,),0)</f>
        <v>0</v>
      </c>
      <c r="BO10" s="794">
        <f>IF(OR(BJ10&gt;0,BK10&gt;0),VLOOKUP(A10,'Lista Suspensa'!$A$1:$F$90,6,),0)</f>
        <v>0</v>
      </c>
      <c r="BP10" s="789"/>
      <c r="BQ10" s="789">
        <f t="shared" si="10"/>
        <v>0</v>
      </c>
      <c r="BR10" s="790">
        <f>IF(BP10&gt;0,VLOOKUP(A10,'Lista Suspensa'!$A$1:$F$92,3,),0)</f>
        <v>0</v>
      </c>
      <c r="BS10" s="790">
        <f>IF(OR(BP10&gt;0,BQ10&gt;0),VLOOKUP(A10,'Lista Suspensa'!$A$1:$F$90,4,),0)</f>
        <v>0</v>
      </c>
      <c r="BT10" s="790">
        <f>IF(OR(BP10&gt;0,BQ10&gt;0),VLOOKUP(A10,'Lista Suspensa'!$A$1:$F$90,5,),0)</f>
        <v>0</v>
      </c>
      <c r="BU10" s="794">
        <f>IF(OR(BP10&gt;0,BQ10&gt;0),VLOOKUP(A10,'Lista Suspensa'!$A$1:$F$90,6,),0)</f>
        <v>0</v>
      </c>
      <c r="BV10" s="789"/>
      <c r="BW10" s="789">
        <f t="shared" si="11"/>
        <v>0</v>
      </c>
      <c r="BX10" s="790">
        <f>IF(BV10&gt;0,VLOOKUP(A10,'Lista Suspensa'!$A$1:$F$92,3,),0)</f>
        <v>0</v>
      </c>
      <c r="BY10" s="790">
        <f>IF(OR(BV10&gt;0,BW10&gt;0),VLOOKUP(A10,'Lista Suspensa'!$A$1:$F$90,4,),0)</f>
        <v>0</v>
      </c>
      <c r="BZ10" s="790">
        <f>IF(OR(BV10&gt;0,BW10&gt;0),VLOOKUP(A10,'Lista Suspensa'!$A$1:$F$90,5,),0)</f>
        <v>0</v>
      </c>
      <c r="CA10" s="794">
        <f>IF(OR(BV10&gt;0,BW10&gt;0),VLOOKUP(A10,'Lista Suspensa'!$A$1:$F$90,6,),0)</f>
        <v>0</v>
      </c>
      <c r="CB10" s="789"/>
      <c r="CC10" s="789">
        <f t="shared" si="12"/>
        <v>0</v>
      </c>
      <c r="CD10" s="790">
        <f>IF(CB10&gt;0,VLOOKUP(A10,'Lista Suspensa'!$A$1:$F$92,3,),0)</f>
        <v>0</v>
      </c>
      <c r="CE10" s="790">
        <f>IF(OR(CB10&gt;0,CC10&gt;0),VLOOKUP(A10,'Lista Suspensa'!$A$1:$F$90,4,),0)</f>
        <v>0</v>
      </c>
      <c r="CF10" s="790">
        <f>IF(OR(CB10&gt;0,CC10&gt;0),VLOOKUP(A10,'Lista Suspensa'!$A$1:$F$90,5,),0)</f>
        <v>0</v>
      </c>
      <c r="CG10" s="794">
        <f>IF(OR(CB10&gt;0,CC10&gt;0),VLOOKUP(A10,'Lista Suspensa'!$A$1:$F$90,6,),0)</f>
        <v>0</v>
      </c>
      <c r="CH10" s="789"/>
      <c r="CI10" s="789">
        <f t="shared" si="13"/>
        <v>0</v>
      </c>
      <c r="CJ10" s="790">
        <f>IF(CH10&gt;0,VLOOKUP(A10,'Lista Suspensa'!$A$1:$F$92,3,),0)</f>
        <v>0</v>
      </c>
      <c r="CK10" s="790">
        <f>IF(OR(CH10&gt;0,CI10&gt;0),VLOOKUP(A10,'Lista Suspensa'!$A$1:$F$90,4,),0)</f>
        <v>0</v>
      </c>
      <c r="CL10" s="790">
        <f>IF(OR(CH10&gt;0,CI10&gt;0),VLOOKUP(A10,'Lista Suspensa'!$A$1:$F$90,5,),0)</f>
        <v>0</v>
      </c>
      <c r="CM10" s="795">
        <f>IF(OR(CH10&gt;0,CI10&gt;0),VLOOKUP(A10,'Lista Suspensa'!$A$1:$F$90,6,),0)</f>
        <v>0</v>
      </c>
      <c r="CN10" s="75"/>
      <c r="CO10" s="78"/>
      <c r="CP10" s="78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</row>
    <row r="11" spans="1:108" x14ac:dyDescent="0.25">
      <c r="A11" s="351"/>
      <c r="B11" s="786"/>
      <c r="C11" s="786">
        <f t="shared" si="0"/>
        <v>0</v>
      </c>
      <c r="D11" s="787">
        <f>IF(B11&gt;0,VLOOKUP(A11,'Lista Suspensa'!$A$1:$F$92,3,),0)</f>
        <v>0</v>
      </c>
      <c r="E11" s="787">
        <f>IF(OR(B11&gt;0,C11&gt;0),VLOOKUP(A11,'Lista Suspensa'!$A$1:$F$90,4,),0)</f>
        <v>0</v>
      </c>
      <c r="F11" s="787">
        <f>IF(OR(B11&gt;0,C11&gt;0),VLOOKUP(A11,'Lista Suspensa'!$A$1:$F$90,5,),0)</f>
        <v>0</v>
      </c>
      <c r="G11" s="788">
        <f>IF(OR(B11&gt;0,C11&gt;0),VLOOKUP(A11,'Lista Suspensa'!$A$1:$F$90,6,),0)</f>
        <v>0</v>
      </c>
      <c r="H11" s="786"/>
      <c r="I11" s="786">
        <f t="shared" si="1"/>
        <v>0</v>
      </c>
      <c r="J11" s="787">
        <f>IF(H11&gt;0,VLOOKUP(A11,'Lista Suspensa'!$A$1:$F$92,3,),0)</f>
        <v>0</v>
      </c>
      <c r="K11" s="787">
        <f>IF(OR(H11&gt;0,I11&gt;0),VLOOKUP(A11,'Lista Suspensa'!$A$1:$F$90,4,),0)</f>
        <v>0</v>
      </c>
      <c r="L11" s="787">
        <f>IF(OR(H11&gt;0,I11&gt;0),VLOOKUP(A11,'Lista Suspensa'!$A$1:$F$90,5,),0)</f>
        <v>0</v>
      </c>
      <c r="M11" s="788">
        <f>IF(OR(H11&gt;0,I11&gt;0),VLOOKUP(A11,'Lista Suspensa'!$A$1:$F$90,6,),0)</f>
        <v>0</v>
      </c>
      <c r="N11" s="786"/>
      <c r="O11" s="786">
        <f t="shared" si="2"/>
        <v>0</v>
      </c>
      <c r="P11" s="787">
        <f>IF(N11&gt;0,VLOOKUP(A11,'Lista Suspensa'!$A$1:$F$92,3,),0)</f>
        <v>0</v>
      </c>
      <c r="Q11" s="787">
        <f>IF(OR(N11&gt;0,O11&gt;0),VLOOKUP(A11,'Lista Suspensa'!$A$1:$F$90,4,),0)</f>
        <v>0</v>
      </c>
      <c r="R11" s="787">
        <f>IF(OR(N11&gt;0,O11&gt;0),VLOOKUP(A11,'Lista Suspensa'!$A$1:$F$90,5,),0)</f>
        <v>0</v>
      </c>
      <c r="S11" s="788">
        <f>IF(OR(N11&gt;0,O11&gt;0),VLOOKUP(A11,'Lista Suspensa'!$A$1:$F$90,6,),0)</f>
        <v>0</v>
      </c>
      <c r="T11" s="786"/>
      <c r="U11" s="786">
        <f t="shared" si="3"/>
        <v>0</v>
      </c>
      <c r="V11" s="787">
        <f>IF(T11&gt;0,VLOOKUP(A11,'Lista Suspensa'!$A$1:$F$92,3,),0)</f>
        <v>0</v>
      </c>
      <c r="W11" s="787">
        <f>IF(OR(T11&gt;0,U11&gt;0),VLOOKUP(A11,'Lista Suspensa'!$A$1:$F$90,4,),0)</f>
        <v>0</v>
      </c>
      <c r="X11" s="787">
        <f>IF(OR(T11&gt;0,U11&gt;0),VLOOKUP(A11,'Lista Suspensa'!$A$1:$F$90,5,),0)</f>
        <v>0</v>
      </c>
      <c r="Y11" s="788">
        <f>IF(OR(T11&gt;0,U11&gt;0),VLOOKUP(A11,'Lista Suspensa'!$A$1:$F$90,6,),0)</f>
        <v>0</v>
      </c>
      <c r="Z11" s="786"/>
      <c r="AA11" s="786">
        <f t="shared" si="4"/>
        <v>0</v>
      </c>
      <c r="AB11" s="787">
        <f>IF(Z11&gt;0,VLOOKUP(A11,'Lista Suspensa'!$A$1:$F$92,3,),0)</f>
        <v>0</v>
      </c>
      <c r="AC11" s="787">
        <f>IF(OR(Z11&gt;0,AA11&gt;0),VLOOKUP(A11,'Lista Suspensa'!$A$1:$F$90,4,),0)</f>
        <v>0</v>
      </c>
      <c r="AD11" s="787">
        <f>IF(OR(Z11&gt;0,AA11&gt;0),VLOOKUP(A11,'Lista Suspensa'!$A$1:$F$90,5,),0)</f>
        <v>0</v>
      </c>
      <c r="AE11" s="788">
        <f>IF(OR(Z11&gt;0,AA11&gt;0),VLOOKUP(A11,'Lista Suspensa'!$A$1:$F$90,6,),0)</f>
        <v>0</v>
      </c>
      <c r="AF11" s="786"/>
      <c r="AG11" s="786">
        <f t="shared" si="5"/>
        <v>0</v>
      </c>
      <c r="AH11" s="787">
        <f>IF(AF11&gt;0,VLOOKUP(A11,'Lista Suspensa'!$A$1:$F$92,3,),0)</f>
        <v>0</v>
      </c>
      <c r="AI11" s="787">
        <f>IF(OR(AF11&gt;0,AG11&gt;0),VLOOKUP(A11,'Lista Suspensa'!$A$1:$F$90,4,),0)</f>
        <v>0</v>
      </c>
      <c r="AJ11" s="787">
        <f>IF(OR(AF11&gt;0,AG11&gt;0),VLOOKUP(A11,'Lista Suspensa'!$A$1:$F$90,5,),0)</f>
        <v>0</v>
      </c>
      <c r="AK11" s="788">
        <f>IF(OR(AF11&gt;0,AG11&gt;0),VLOOKUP(A11,'Lista Suspensa'!$A$1:$F$90,6,),0)</f>
        <v>0</v>
      </c>
      <c r="AL11" s="786"/>
      <c r="AM11" s="786">
        <f t="shared" si="6"/>
        <v>0</v>
      </c>
      <c r="AN11" s="787">
        <f>IF(AL11&gt;0,VLOOKUP(A11,'Lista Suspensa'!$A$1:$F$92,3,),0)</f>
        <v>0</v>
      </c>
      <c r="AO11" s="787">
        <f>IF(OR(AL11&gt;0,AM11&gt;0),VLOOKUP(A11,'Lista Suspensa'!$A$1:$F$90,4,),0)</f>
        <v>0</v>
      </c>
      <c r="AP11" s="787">
        <f>IF(OR(AL11&gt;0,AM11&gt;0),VLOOKUP(A11,'Lista Suspensa'!$A$1:$F$90,5,),0)</f>
        <v>0</v>
      </c>
      <c r="AQ11" s="788">
        <f>IF(OR(AL11&gt;0,AM11&gt;0),VLOOKUP(A11,'Lista Suspensa'!$A$1:$F$90,6,),0)</f>
        <v>0</v>
      </c>
      <c r="AR11" s="786"/>
      <c r="AS11" s="786">
        <f t="shared" si="7"/>
        <v>0</v>
      </c>
      <c r="AT11" s="787">
        <f>IF(AR11&gt;0,VLOOKUP(A11,'Lista Suspensa'!$A$1:$F$92,3,),0)</f>
        <v>0</v>
      </c>
      <c r="AU11" s="787">
        <f>IF(OR(AR11&gt;0,AS11&gt;0),VLOOKUP(A11,'Lista Suspensa'!$A$1:$F$90,4,),0)</f>
        <v>0</v>
      </c>
      <c r="AV11" s="787">
        <f>IF(OR(AR11&gt;0,AS11&gt;0),VLOOKUP(A11,'Lista Suspensa'!$A$1:$F$90,5,),0)</f>
        <v>0</v>
      </c>
      <c r="AW11" s="792">
        <f>IF(OR(AR11&gt;0,AS11&gt;0),VLOOKUP(A11,'Lista Suspensa'!$A$1:$F$90,6,),0)</f>
        <v>0</v>
      </c>
      <c r="AX11" s="786"/>
      <c r="AY11" s="786">
        <f t="shared" si="14"/>
        <v>0</v>
      </c>
      <c r="AZ11" s="787">
        <f>IF(AX11&gt;0,VLOOKUP(A11,'Lista Suspensa'!$A$1:$F$92,3,),0)</f>
        <v>0</v>
      </c>
      <c r="BA11" s="787">
        <f>IF(OR(AX11&gt;0,AY11&gt;0),VLOOKUP(A11,'Lista Suspensa'!$A$1:$F$90,4,),0)</f>
        <v>0</v>
      </c>
      <c r="BB11" s="787">
        <f>IF(OR(AX11&gt;0,AY11&gt;0),VLOOKUP(A11,'Lista Suspensa'!$A$1:$F$90,5,),0)</f>
        <v>0</v>
      </c>
      <c r="BC11" s="792">
        <f>IF(OR(AX11&gt;0,AY11&gt;0),VLOOKUP(A11,'Lista Suspensa'!$A$1:$F$90,6,),0)</f>
        <v>0</v>
      </c>
      <c r="BD11" s="786"/>
      <c r="BE11" s="786">
        <f t="shared" si="8"/>
        <v>0</v>
      </c>
      <c r="BF11" s="787">
        <f>IF(BD11&gt;0,VLOOKUP(A11,'Lista Suspensa'!$A$1:$F$92,3,),0)</f>
        <v>0</v>
      </c>
      <c r="BG11" s="787">
        <f>IF(OR(BD11&gt;0,BE11&gt;0),VLOOKUP(A11,'Lista Suspensa'!$A$1:$F$90,4,),0)</f>
        <v>0</v>
      </c>
      <c r="BH11" s="787">
        <f>IF(OR(BD11&gt;0,BE11&gt;0),VLOOKUP(A11,'Lista Suspensa'!$A$1:$F$90,5,),0)</f>
        <v>0</v>
      </c>
      <c r="BI11" s="792">
        <f>IF(OR(BD11&gt;0,BE11&gt;0),VLOOKUP(A11,'Lista Suspensa'!$A$1:$F$90,6,),0)</f>
        <v>0</v>
      </c>
      <c r="BJ11" s="786"/>
      <c r="BK11" s="786">
        <f t="shared" si="9"/>
        <v>0</v>
      </c>
      <c r="BL11" s="787">
        <f>IF(BJ11&gt;0,VLOOKUP(A11,'Lista Suspensa'!$A$1:$F$92,3,),0)</f>
        <v>0</v>
      </c>
      <c r="BM11" s="787">
        <f>IF(OR(BJ11&gt;0,BK11&gt;0),VLOOKUP(A11,'Lista Suspensa'!$A$1:$F$90,4,),0)</f>
        <v>0</v>
      </c>
      <c r="BN11" s="787">
        <f>IF(OR(BJ11&gt;0,BK11&gt;0),VLOOKUP(A11,'Lista Suspensa'!$A$1:$F$90,5,),0)</f>
        <v>0</v>
      </c>
      <c r="BO11" s="792">
        <f>IF(OR(BJ11&gt;0,BK11&gt;0),VLOOKUP(A11,'Lista Suspensa'!$A$1:$F$90,6,),0)</f>
        <v>0</v>
      </c>
      <c r="BP11" s="786"/>
      <c r="BQ11" s="786">
        <f t="shared" si="10"/>
        <v>0</v>
      </c>
      <c r="BR11" s="787">
        <f>IF(BP11&gt;0,VLOOKUP(A11,'Lista Suspensa'!$A$1:$F$92,3,),0)</f>
        <v>0</v>
      </c>
      <c r="BS11" s="787">
        <f>IF(OR(BP11&gt;0,BQ11&gt;0),VLOOKUP(A11,'Lista Suspensa'!$A$1:$F$90,4,),0)</f>
        <v>0</v>
      </c>
      <c r="BT11" s="787">
        <f>IF(OR(BP11&gt;0,BQ11&gt;0),VLOOKUP(A11,'Lista Suspensa'!$A$1:$F$90,5,),0)</f>
        <v>0</v>
      </c>
      <c r="BU11" s="792">
        <f>IF(OR(BP11&gt;0,BQ11&gt;0),VLOOKUP(A11,'Lista Suspensa'!$A$1:$F$90,6,),0)</f>
        <v>0</v>
      </c>
      <c r="BV11" s="786"/>
      <c r="BW11" s="786">
        <f t="shared" si="11"/>
        <v>0</v>
      </c>
      <c r="BX11" s="787">
        <f>IF(BV11&gt;0,VLOOKUP(A11,'Lista Suspensa'!$A$1:$F$92,3,),0)</f>
        <v>0</v>
      </c>
      <c r="BY11" s="787">
        <f>IF(OR(BV11&gt;0,BW11&gt;0),VLOOKUP(A11,'Lista Suspensa'!$A$1:$F$90,4,),0)</f>
        <v>0</v>
      </c>
      <c r="BZ11" s="787">
        <f>IF(OR(BV11&gt;0,BW11&gt;0),VLOOKUP(A11,'Lista Suspensa'!$A$1:$F$90,5,),0)</f>
        <v>0</v>
      </c>
      <c r="CA11" s="792">
        <f>IF(OR(BV11&gt;0,BW11&gt;0),VLOOKUP(A11,'Lista Suspensa'!$A$1:$F$90,6,),0)</f>
        <v>0</v>
      </c>
      <c r="CB11" s="786"/>
      <c r="CC11" s="786">
        <f t="shared" si="12"/>
        <v>0</v>
      </c>
      <c r="CD11" s="787">
        <f>IF(CB11&gt;0,VLOOKUP(A11,'Lista Suspensa'!$A$1:$F$92,3,),0)</f>
        <v>0</v>
      </c>
      <c r="CE11" s="787">
        <f>IF(OR(CB11&gt;0,CC11&gt;0),VLOOKUP(A11,'Lista Suspensa'!$A$1:$F$90,4,),0)</f>
        <v>0</v>
      </c>
      <c r="CF11" s="787">
        <f>IF(OR(CB11&gt;0,CC11&gt;0),VLOOKUP(A11,'Lista Suspensa'!$A$1:$F$90,5,),0)</f>
        <v>0</v>
      </c>
      <c r="CG11" s="792">
        <f>IF(OR(CB11&gt;0,CC11&gt;0),VLOOKUP(A11,'Lista Suspensa'!$A$1:$F$90,6,),0)</f>
        <v>0</v>
      </c>
      <c r="CH11" s="786"/>
      <c r="CI11" s="786">
        <f t="shared" si="13"/>
        <v>0</v>
      </c>
      <c r="CJ11" s="787">
        <f>IF(CH11&gt;0,VLOOKUP(A11,'Lista Suspensa'!$A$1:$F$92,3,),0)</f>
        <v>0</v>
      </c>
      <c r="CK11" s="787">
        <f>IF(OR(CH11&gt;0,CI11&gt;0),VLOOKUP(A11,'Lista Suspensa'!$A$1:$F$90,4,),0)</f>
        <v>0</v>
      </c>
      <c r="CL11" s="787">
        <f>IF(OR(CH11&gt;0,CI11&gt;0),VLOOKUP(A11,'Lista Suspensa'!$A$1:$F$90,5,),0)</f>
        <v>0</v>
      </c>
      <c r="CM11" s="793">
        <f>IF(OR(CH11&gt;0,CI11&gt;0),VLOOKUP(A11,'Lista Suspensa'!$A$1:$F$90,6,),0)</f>
        <v>0</v>
      </c>
      <c r="CN11" s="75"/>
      <c r="CO11" s="79"/>
      <c r="CP11" s="79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</row>
    <row r="12" spans="1:108" x14ac:dyDescent="0.25">
      <c r="A12" s="74"/>
      <c r="B12" s="789"/>
      <c r="C12" s="789">
        <f t="shared" si="0"/>
        <v>0</v>
      </c>
      <c r="D12" s="790">
        <f>IF(B12&gt;0,VLOOKUP(A12,'Lista Suspensa'!$A$1:$F$92,3,),0)</f>
        <v>0</v>
      </c>
      <c r="E12" s="790">
        <f>IF(OR(B12&gt;0,C12&gt;0),VLOOKUP(A12,'Lista Suspensa'!$A$1:$F$90,4,),0)</f>
        <v>0</v>
      </c>
      <c r="F12" s="790">
        <f>IF(OR(B12&gt;0,C12&gt;0),VLOOKUP(A12,'Lista Suspensa'!$A$1:$F$90,5,),0)</f>
        <v>0</v>
      </c>
      <c r="G12" s="791">
        <f>IF(OR(B12&gt;0,C12&gt;0),VLOOKUP(A12,'Lista Suspensa'!$A$1:$F$90,6,),0)</f>
        <v>0</v>
      </c>
      <c r="H12" s="789"/>
      <c r="I12" s="789">
        <f t="shared" si="1"/>
        <v>0</v>
      </c>
      <c r="J12" s="790">
        <f>IF(H12&gt;0,VLOOKUP(A12,'Lista Suspensa'!$A$1:$F$92,3,),0)</f>
        <v>0</v>
      </c>
      <c r="K12" s="790">
        <f>IF(OR(H12&gt;0,I12&gt;0),VLOOKUP(A12,'Lista Suspensa'!$A$1:$F$90,4,),0)</f>
        <v>0</v>
      </c>
      <c r="L12" s="790">
        <f>IF(OR(H12&gt;0,I12&gt;0),VLOOKUP(A12,'Lista Suspensa'!$A$1:$F$90,5,),0)</f>
        <v>0</v>
      </c>
      <c r="M12" s="791">
        <f>IF(OR(H12&gt;0,I12&gt;0),VLOOKUP(A12,'Lista Suspensa'!$A$1:$F$90,6,),0)</f>
        <v>0</v>
      </c>
      <c r="N12" s="789"/>
      <c r="O12" s="789">
        <f t="shared" si="2"/>
        <v>0</v>
      </c>
      <c r="P12" s="790">
        <f>IF(N12&gt;0,VLOOKUP(A12,'Lista Suspensa'!$A$1:$F$92,3,),0)</f>
        <v>0</v>
      </c>
      <c r="Q12" s="790">
        <f>IF(OR(N12&gt;0,O12&gt;0),VLOOKUP(A12,'Lista Suspensa'!$A$1:$F$90,4,),0)</f>
        <v>0</v>
      </c>
      <c r="R12" s="790">
        <f>IF(OR(N12&gt;0,O12&gt;0),VLOOKUP(A12,'Lista Suspensa'!$A$1:$F$90,5,),0)</f>
        <v>0</v>
      </c>
      <c r="S12" s="791">
        <f>IF(OR(N12&gt;0,O12&gt;0),VLOOKUP(A12,'Lista Suspensa'!$A$1:$F$90,6,),0)</f>
        <v>0</v>
      </c>
      <c r="T12" s="789"/>
      <c r="U12" s="789">
        <f t="shared" si="3"/>
        <v>0</v>
      </c>
      <c r="V12" s="790">
        <f>IF(T12&gt;0,VLOOKUP(A12,'Lista Suspensa'!$A$1:$F$92,3,),0)</f>
        <v>0</v>
      </c>
      <c r="W12" s="790">
        <f>IF(OR(T12&gt;0,U12&gt;0),VLOOKUP(A12,'Lista Suspensa'!$A$1:$F$90,4,),0)</f>
        <v>0</v>
      </c>
      <c r="X12" s="790">
        <f>IF(OR(T12&gt;0,U12&gt;0),VLOOKUP(A12,'Lista Suspensa'!$A$1:$F$90,5,),0)</f>
        <v>0</v>
      </c>
      <c r="Y12" s="791">
        <f>IF(OR(T12&gt;0,U12&gt;0),VLOOKUP(A12,'Lista Suspensa'!$A$1:$F$90,6,),0)</f>
        <v>0</v>
      </c>
      <c r="Z12" s="789"/>
      <c r="AA12" s="789">
        <f t="shared" si="4"/>
        <v>0</v>
      </c>
      <c r="AB12" s="790">
        <f>IF(Z12&gt;0,VLOOKUP(A12,'Lista Suspensa'!$A$1:$F$92,3,),0)</f>
        <v>0</v>
      </c>
      <c r="AC12" s="790">
        <f>IF(OR(Z12&gt;0,AA12&gt;0),VLOOKUP(A12,'Lista Suspensa'!$A$1:$F$90,4,),0)</f>
        <v>0</v>
      </c>
      <c r="AD12" s="790">
        <f>IF(OR(Z12&gt;0,AA12&gt;0),VLOOKUP(A12,'Lista Suspensa'!$A$1:$F$90,5,),0)</f>
        <v>0</v>
      </c>
      <c r="AE12" s="791">
        <f>IF(OR(Z12&gt;0,AA12&gt;0),VLOOKUP(A12,'Lista Suspensa'!$A$1:$F$90,6,),0)</f>
        <v>0</v>
      </c>
      <c r="AF12" s="789"/>
      <c r="AG12" s="789">
        <f t="shared" si="5"/>
        <v>0</v>
      </c>
      <c r="AH12" s="790">
        <f>IF(AF12&gt;0,VLOOKUP(A12,'Lista Suspensa'!$A$1:$F$92,3,),0)</f>
        <v>0</v>
      </c>
      <c r="AI12" s="790">
        <f>IF(OR(AF12&gt;0,AG12&gt;0),VLOOKUP(A12,'Lista Suspensa'!$A$1:$F$90,4,),0)</f>
        <v>0</v>
      </c>
      <c r="AJ12" s="790">
        <f>IF(OR(AF12&gt;0,AG12&gt;0),VLOOKUP(A12,'Lista Suspensa'!$A$1:$F$90,5,),0)</f>
        <v>0</v>
      </c>
      <c r="AK12" s="791">
        <f>IF(OR(AF12&gt;0,AG12&gt;0),VLOOKUP(A12,'Lista Suspensa'!$A$1:$F$90,6,),0)</f>
        <v>0</v>
      </c>
      <c r="AL12" s="789"/>
      <c r="AM12" s="789">
        <f t="shared" si="6"/>
        <v>0</v>
      </c>
      <c r="AN12" s="790">
        <f>IF(AL12&gt;0,VLOOKUP(A12,'Lista Suspensa'!$A$1:$F$92,3,),0)</f>
        <v>0</v>
      </c>
      <c r="AO12" s="790">
        <f>IF(OR(AL12&gt;0,AM12&gt;0),VLOOKUP(A12,'Lista Suspensa'!$A$1:$F$90,4,),0)</f>
        <v>0</v>
      </c>
      <c r="AP12" s="790">
        <f>IF(OR(AL12&gt;0,AM12&gt;0),VLOOKUP(A12,'Lista Suspensa'!$A$1:$F$90,5,),0)</f>
        <v>0</v>
      </c>
      <c r="AQ12" s="791">
        <f>IF(OR(AL12&gt;0,AM12&gt;0),VLOOKUP(A12,'Lista Suspensa'!$A$1:$F$90,6,),0)</f>
        <v>0</v>
      </c>
      <c r="AR12" s="789"/>
      <c r="AS12" s="789">
        <f t="shared" si="7"/>
        <v>0</v>
      </c>
      <c r="AT12" s="790">
        <f>IF(AR12&gt;0,VLOOKUP(A12,'Lista Suspensa'!$A$1:$F$92,3,),0)</f>
        <v>0</v>
      </c>
      <c r="AU12" s="790">
        <f>IF(OR(AR12&gt;0,AS12&gt;0),VLOOKUP(A12,'Lista Suspensa'!$A$1:$F$90,4,),0)</f>
        <v>0</v>
      </c>
      <c r="AV12" s="790">
        <f>IF(OR(AR12&gt;0,AS12&gt;0),VLOOKUP(A12,'Lista Suspensa'!$A$1:$F$90,5,),0)</f>
        <v>0</v>
      </c>
      <c r="AW12" s="794">
        <f>IF(OR(AR12&gt;0,AS12&gt;0),VLOOKUP(A12,'Lista Suspensa'!$A$1:$F$90,6,),0)</f>
        <v>0</v>
      </c>
      <c r="AX12" s="789"/>
      <c r="AY12" s="789">
        <f t="shared" si="14"/>
        <v>0</v>
      </c>
      <c r="AZ12" s="790">
        <f>IF(AX12&gt;0,VLOOKUP(A12,'Lista Suspensa'!$A$1:$F$92,3,),0)</f>
        <v>0</v>
      </c>
      <c r="BA12" s="790">
        <f>IF(OR(AX12&gt;0,AY12&gt;0),VLOOKUP(A12,'Lista Suspensa'!$A$1:$F$90,4,),0)</f>
        <v>0</v>
      </c>
      <c r="BB12" s="790">
        <f>IF(OR(AX12&gt;0,AY12&gt;0),VLOOKUP(A12,'Lista Suspensa'!$A$1:$F$90,5,),0)</f>
        <v>0</v>
      </c>
      <c r="BC12" s="794">
        <f>IF(OR(AX12&gt;0,AY12&gt;0),VLOOKUP(A12,'Lista Suspensa'!$A$1:$F$90,6,),0)</f>
        <v>0</v>
      </c>
      <c r="BD12" s="789"/>
      <c r="BE12" s="789">
        <f t="shared" si="8"/>
        <v>0</v>
      </c>
      <c r="BF12" s="790">
        <f>IF(BD12&gt;0,VLOOKUP(A12,'Lista Suspensa'!$A$1:$F$92,3,),0)</f>
        <v>0</v>
      </c>
      <c r="BG12" s="790">
        <f>IF(OR(BD12&gt;0,BE12&gt;0),VLOOKUP(A12,'Lista Suspensa'!$A$1:$F$90,4,),0)</f>
        <v>0</v>
      </c>
      <c r="BH12" s="790">
        <f>IF(OR(BD12&gt;0,BE12&gt;0),VLOOKUP(A12,'Lista Suspensa'!$A$1:$F$90,5,),0)</f>
        <v>0</v>
      </c>
      <c r="BI12" s="794">
        <f>IF(OR(BD12&gt;0,BE12&gt;0),VLOOKUP(A12,'Lista Suspensa'!$A$1:$F$90,6,),0)</f>
        <v>0</v>
      </c>
      <c r="BJ12" s="789"/>
      <c r="BK12" s="789">
        <f t="shared" si="9"/>
        <v>0</v>
      </c>
      <c r="BL12" s="790">
        <f>IF(BJ12&gt;0,VLOOKUP(A12,'Lista Suspensa'!$A$1:$F$92,3,),0)</f>
        <v>0</v>
      </c>
      <c r="BM12" s="790">
        <f>IF(OR(BJ12&gt;0,BK12&gt;0),VLOOKUP(A12,'Lista Suspensa'!$A$1:$F$90,4,),0)</f>
        <v>0</v>
      </c>
      <c r="BN12" s="790">
        <f>IF(OR(BJ12&gt;0,BK12&gt;0),VLOOKUP(A12,'Lista Suspensa'!$A$1:$F$90,5,),0)</f>
        <v>0</v>
      </c>
      <c r="BO12" s="794">
        <f>IF(OR(BJ12&gt;0,BK12&gt;0),VLOOKUP(A12,'Lista Suspensa'!$A$1:$F$90,6,),0)</f>
        <v>0</v>
      </c>
      <c r="BP12" s="789"/>
      <c r="BQ12" s="789">
        <f t="shared" si="10"/>
        <v>0</v>
      </c>
      <c r="BR12" s="790">
        <f>IF(BP12&gt;0,VLOOKUP(A12,'Lista Suspensa'!$A$1:$F$92,3,),0)</f>
        <v>0</v>
      </c>
      <c r="BS12" s="790">
        <f>IF(OR(BP12&gt;0,BQ12&gt;0),VLOOKUP(A12,'Lista Suspensa'!$A$1:$F$90,4,),0)</f>
        <v>0</v>
      </c>
      <c r="BT12" s="790">
        <f>IF(OR(BP12&gt;0,BQ12&gt;0),VLOOKUP(A12,'Lista Suspensa'!$A$1:$F$90,5,),0)</f>
        <v>0</v>
      </c>
      <c r="BU12" s="794">
        <f>IF(OR(BP12&gt;0,BQ12&gt;0),VLOOKUP(A12,'Lista Suspensa'!$A$1:$F$90,6,),0)</f>
        <v>0</v>
      </c>
      <c r="BV12" s="789"/>
      <c r="BW12" s="789">
        <f t="shared" si="11"/>
        <v>0</v>
      </c>
      <c r="BX12" s="790">
        <f>IF(BV12&gt;0,VLOOKUP(A12,'Lista Suspensa'!$A$1:$F$92,3,),0)</f>
        <v>0</v>
      </c>
      <c r="BY12" s="790">
        <f>IF(OR(BV12&gt;0,BW12&gt;0),VLOOKUP(A12,'Lista Suspensa'!$A$1:$F$90,4,),0)</f>
        <v>0</v>
      </c>
      <c r="BZ12" s="790">
        <f>IF(OR(BV12&gt;0,BW12&gt;0),VLOOKUP(A12,'Lista Suspensa'!$A$1:$F$90,5,),0)</f>
        <v>0</v>
      </c>
      <c r="CA12" s="794">
        <f>IF(OR(BV12&gt;0,BW12&gt;0),VLOOKUP(A12,'Lista Suspensa'!$A$1:$F$90,6,),0)</f>
        <v>0</v>
      </c>
      <c r="CB12" s="789"/>
      <c r="CC12" s="789">
        <f t="shared" si="12"/>
        <v>0</v>
      </c>
      <c r="CD12" s="790">
        <f>IF(CB12&gt;0,VLOOKUP(A12,'Lista Suspensa'!$A$1:$F$92,3,),0)</f>
        <v>0</v>
      </c>
      <c r="CE12" s="790">
        <f>IF(OR(CB12&gt;0,CC12&gt;0),VLOOKUP(A12,'Lista Suspensa'!$A$1:$F$90,4,),0)</f>
        <v>0</v>
      </c>
      <c r="CF12" s="790">
        <f>IF(OR(CB12&gt;0,CC12&gt;0),VLOOKUP(A12,'Lista Suspensa'!$A$1:$F$90,5,),0)</f>
        <v>0</v>
      </c>
      <c r="CG12" s="794">
        <f>IF(OR(CB12&gt;0,CC12&gt;0),VLOOKUP(A12,'Lista Suspensa'!$A$1:$F$90,6,),0)</f>
        <v>0</v>
      </c>
      <c r="CH12" s="789"/>
      <c r="CI12" s="789">
        <f t="shared" si="13"/>
        <v>0</v>
      </c>
      <c r="CJ12" s="790">
        <f>IF(CH12&gt;0,VLOOKUP(A12,'Lista Suspensa'!$A$1:$F$92,3,),0)</f>
        <v>0</v>
      </c>
      <c r="CK12" s="790">
        <f>IF(OR(CH12&gt;0,CI12&gt;0),VLOOKUP(A12,'Lista Suspensa'!$A$1:$F$90,4,),0)</f>
        <v>0</v>
      </c>
      <c r="CL12" s="790">
        <f>IF(OR(CH12&gt;0,CI12&gt;0),VLOOKUP(A12,'Lista Suspensa'!$A$1:$F$90,5,),0)</f>
        <v>0</v>
      </c>
      <c r="CM12" s="795">
        <f>IF(OR(CH12&gt;0,CI12&gt;0),VLOOKUP(A12,'Lista Suspensa'!$A$1:$F$90,6,),0)</f>
        <v>0</v>
      </c>
      <c r="CN12" s="75"/>
      <c r="CO12" s="79"/>
      <c r="CP12" s="79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</row>
    <row r="13" spans="1:108" x14ac:dyDescent="0.25">
      <c r="A13" s="351"/>
      <c r="B13" s="786"/>
      <c r="C13" s="786">
        <f t="shared" si="0"/>
        <v>0</v>
      </c>
      <c r="D13" s="787">
        <f>IF(B13&gt;0,VLOOKUP(A13,'Lista Suspensa'!$A$1:$F$92,3,),0)</f>
        <v>0</v>
      </c>
      <c r="E13" s="787">
        <f>IF(OR(B13&gt;0,C13&gt;0),VLOOKUP(A13,'Lista Suspensa'!$A$1:$F$90,4,),0)</f>
        <v>0</v>
      </c>
      <c r="F13" s="787">
        <f>IF(OR(B13&gt;0,C13&gt;0),VLOOKUP(A13,'Lista Suspensa'!$A$1:$F$90,5,),0)</f>
        <v>0</v>
      </c>
      <c r="G13" s="788">
        <f>IF(OR(B13&gt;0,C13&gt;0),VLOOKUP(A13,'Lista Suspensa'!$A$1:$F$90,6,),0)</f>
        <v>0</v>
      </c>
      <c r="H13" s="786"/>
      <c r="I13" s="786">
        <f t="shared" si="1"/>
        <v>0</v>
      </c>
      <c r="J13" s="787">
        <f>IF(H13&gt;0,VLOOKUP(A13,'Lista Suspensa'!$A$1:$F$92,3,),0)</f>
        <v>0</v>
      </c>
      <c r="K13" s="787">
        <f>IF(OR(H13&gt;0,I13&gt;0),VLOOKUP(A13,'Lista Suspensa'!$A$1:$F$90,4,),0)</f>
        <v>0</v>
      </c>
      <c r="L13" s="787">
        <f>IF(OR(H13&gt;0,I13&gt;0),VLOOKUP(A13,'Lista Suspensa'!$A$1:$F$90,5,),0)</f>
        <v>0</v>
      </c>
      <c r="M13" s="788">
        <f>IF(OR(H13&gt;0,I13&gt;0),VLOOKUP(A13,'Lista Suspensa'!$A$1:$F$90,6,),0)</f>
        <v>0</v>
      </c>
      <c r="N13" s="786"/>
      <c r="O13" s="786">
        <f t="shared" si="2"/>
        <v>0</v>
      </c>
      <c r="P13" s="787">
        <f>IF(N13&gt;0,VLOOKUP(A13,'Lista Suspensa'!$A$1:$F$92,3,),0)</f>
        <v>0</v>
      </c>
      <c r="Q13" s="787">
        <f>IF(OR(N13&gt;0,O13&gt;0),VLOOKUP(A13,'Lista Suspensa'!$A$1:$F$90,4,),0)</f>
        <v>0</v>
      </c>
      <c r="R13" s="787">
        <f>IF(OR(N13&gt;0,O13&gt;0),VLOOKUP(A13,'Lista Suspensa'!$A$1:$F$90,5,),0)</f>
        <v>0</v>
      </c>
      <c r="S13" s="788">
        <f>IF(OR(N13&gt;0,O13&gt;0),VLOOKUP(A13,'Lista Suspensa'!$A$1:$F$90,6,),0)</f>
        <v>0</v>
      </c>
      <c r="T13" s="786"/>
      <c r="U13" s="786">
        <f t="shared" si="3"/>
        <v>0</v>
      </c>
      <c r="V13" s="787">
        <f>IF(T13&gt;0,VLOOKUP(A13,'Lista Suspensa'!$A$1:$F$92,3,),0)</f>
        <v>0</v>
      </c>
      <c r="W13" s="787">
        <f>IF(OR(T13&gt;0,U13&gt;0),VLOOKUP(A13,'Lista Suspensa'!$A$1:$F$90,4,),0)</f>
        <v>0</v>
      </c>
      <c r="X13" s="787">
        <f>IF(OR(T13&gt;0,U13&gt;0),VLOOKUP(A13,'Lista Suspensa'!$A$1:$F$90,5,),0)</f>
        <v>0</v>
      </c>
      <c r="Y13" s="788">
        <f>IF(OR(T13&gt;0,U13&gt;0),VLOOKUP(A13,'Lista Suspensa'!$A$1:$F$90,6,),0)</f>
        <v>0</v>
      </c>
      <c r="Z13" s="786"/>
      <c r="AA13" s="786">
        <f t="shared" si="4"/>
        <v>0</v>
      </c>
      <c r="AB13" s="787">
        <f>IF(Z13&gt;0,VLOOKUP(A13,'Lista Suspensa'!$A$1:$F$92,3,),0)</f>
        <v>0</v>
      </c>
      <c r="AC13" s="787">
        <f>IF(OR(Z13&gt;0,AA13&gt;0),VLOOKUP(A13,'Lista Suspensa'!$A$1:$F$90,4,),0)</f>
        <v>0</v>
      </c>
      <c r="AD13" s="787">
        <f>IF(OR(Z13&gt;0,AA13&gt;0),VLOOKUP(A13,'Lista Suspensa'!$A$1:$F$90,5,),0)</f>
        <v>0</v>
      </c>
      <c r="AE13" s="788">
        <f>IF(OR(Z13&gt;0,AA13&gt;0),VLOOKUP(A13,'Lista Suspensa'!$A$1:$F$90,6,),0)</f>
        <v>0</v>
      </c>
      <c r="AF13" s="786"/>
      <c r="AG13" s="786">
        <f t="shared" si="5"/>
        <v>0</v>
      </c>
      <c r="AH13" s="787">
        <f>IF(AF13&gt;0,VLOOKUP(A13,'Lista Suspensa'!$A$1:$F$92,3,),0)</f>
        <v>0</v>
      </c>
      <c r="AI13" s="787">
        <f>IF(OR(AF13&gt;0,AG13&gt;0),VLOOKUP(A13,'Lista Suspensa'!$A$1:$F$90,4,),0)</f>
        <v>0</v>
      </c>
      <c r="AJ13" s="787">
        <f>IF(OR(AF13&gt;0,AG13&gt;0),VLOOKUP(A13,'Lista Suspensa'!$A$1:$F$90,5,),0)</f>
        <v>0</v>
      </c>
      <c r="AK13" s="788">
        <f>IF(OR(AF13&gt;0,AG13&gt;0),VLOOKUP(A13,'Lista Suspensa'!$A$1:$F$90,6,),0)</f>
        <v>0</v>
      </c>
      <c r="AL13" s="786"/>
      <c r="AM13" s="786">
        <f t="shared" si="6"/>
        <v>0</v>
      </c>
      <c r="AN13" s="787">
        <f>IF(AL13&gt;0,VLOOKUP(A13,'Lista Suspensa'!$A$1:$F$92,3,),0)</f>
        <v>0</v>
      </c>
      <c r="AO13" s="787">
        <f>IF(OR(AL13&gt;0,AM13&gt;0),VLOOKUP(A13,'Lista Suspensa'!$A$1:$F$90,4,),0)</f>
        <v>0</v>
      </c>
      <c r="AP13" s="787">
        <f>IF(OR(AL13&gt;0,AM13&gt;0),VLOOKUP(A13,'Lista Suspensa'!$A$1:$F$90,5,),0)</f>
        <v>0</v>
      </c>
      <c r="AQ13" s="788">
        <f>IF(OR(AL13&gt;0,AM13&gt;0),VLOOKUP(A13,'Lista Suspensa'!$A$1:$F$90,6,),0)</f>
        <v>0</v>
      </c>
      <c r="AR13" s="786"/>
      <c r="AS13" s="786">
        <f t="shared" si="7"/>
        <v>0</v>
      </c>
      <c r="AT13" s="787">
        <f>IF(AR13&gt;0,VLOOKUP(A13,'Lista Suspensa'!$A$1:$F$92,3,),0)</f>
        <v>0</v>
      </c>
      <c r="AU13" s="787">
        <f>IF(OR(AR13&gt;0,AS13&gt;0),VLOOKUP(A13,'Lista Suspensa'!$A$1:$F$90,4,),0)</f>
        <v>0</v>
      </c>
      <c r="AV13" s="787">
        <f>IF(OR(AR13&gt;0,AS13&gt;0),VLOOKUP(A13,'Lista Suspensa'!$A$1:$F$90,5,),0)</f>
        <v>0</v>
      </c>
      <c r="AW13" s="792">
        <f>IF(OR(AR13&gt;0,AS13&gt;0),VLOOKUP(A13,'Lista Suspensa'!$A$1:$F$90,6,),0)</f>
        <v>0</v>
      </c>
      <c r="AX13" s="786"/>
      <c r="AY13" s="786">
        <f t="shared" si="14"/>
        <v>0</v>
      </c>
      <c r="AZ13" s="787">
        <f>IF(AX13&gt;0,VLOOKUP(A13,'Lista Suspensa'!$A$1:$F$92,3,),0)</f>
        <v>0</v>
      </c>
      <c r="BA13" s="787">
        <f>IF(OR(AX13&gt;0,AY13&gt;0),VLOOKUP(A13,'Lista Suspensa'!$A$1:$F$90,4,),0)</f>
        <v>0</v>
      </c>
      <c r="BB13" s="787">
        <f>IF(OR(AX13&gt;0,AY13&gt;0),VLOOKUP(A13,'Lista Suspensa'!$A$1:$F$90,5,),0)</f>
        <v>0</v>
      </c>
      <c r="BC13" s="792">
        <f>IF(OR(AX13&gt;0,AY13&gt;0),VLOOKUP(A13,'Lista Suspensa'!$A$1:$F$90,6,),0)</f>
        <v>0</v>
      </c>
      <c r="BD13" s="786"/>
      <c r="BE13" s="786">
        <f t="shared" si="8"/>
        <v>0</v>
      </c>
      <c r="BF13" s="787">
        <f>IF(BD13&gt;0,VLOOKUP(A13,'Lista Suspensa'!$A$1:$F$92,3,),0)</f>
        <v>0</v>
      </c>
      <c r="BG13" s="787">
        <f>IF(OR(BD13&gt;0,BE13&gt;0),VLOOKUP(A13,'Lista Suspensa'!$A$1:$F$90,4,),0)</f>
        <v>0</v>
      </c>
      <c r="BH13" s="787">
        <f>IF(OR(BD13&gt;0,BE13&gt;0),VLOOKUP(A13,'Lista Suspensa'!$A$1:$F$90,5,),0)</f>
        <v>0</v>
      </c>
      <c r="BI13" s="792">
        <f>IF(OR(BD13&gt;0,BE13&gt;0),VLOOKUP(A13,'Lista Suspensa'!$A$1:$F$90,6,),0)</f>
        <v>0</v>
      </c>
      <c r="BJ13" s="786"/>
      <c r="BK13" s="786">
        <f t="shared" si="9"/>
        <v>0</v>
      </c>
      <c r="BL13" s="787">
        <f>IF(BJ13&gt;0,VLOOKUP(A13,'Lista Suspensa'!$A$1:$F$92,3,),0)</f>
        <v>0</v>
      </c>
      <c r="BM13" s="787">
        <f>IF(OR(BJ13&gt;0,BK13&gt;0),VLOOKUP(A13,'Lista Suspensa'!$A$1:$F$90,4,),0)</f>
        <v>0</v>
      </c>
      <c r="BN13" s="787">
        <f>IF(OR(BJ13&gt;0,BK13&gt;0),VLOOKUP(A13,'Lista Suspensa'!$A$1:$F$90,5,),0)</f>
        <v>0</v>
      </c>
      <c r="BO13" s="792">
        <f>IF(OR(BJ13&gt;0,BK13&gt;0),VLOOKUP(A13,'Lista Suspensa'!$A$1:$F$90,6,),0)</f>
        <v>0</v>
      </c>
      <c r="BP13" s="786"/>
      <c r="BQ13" s="786">
        <f t="shared" si="10"/>
        <v>0</v>
      </c>
      <c r="BR13" s="787">
        <f>IF(BP13&gt;0,VLOOKUP(A13,'Lista Suspensa'!$A$1:$F$92,3,),0)</f>
        <v>0</v>
      </c>
      <c r="BS13" s="787">
        <f>IF(OR(BP13&gt;0,BQ13&gt;0),VLOOKUP(A13,'Lista Suspensa'!$A$1:$F$90,4,),0)</f>
        <v>0</v>
      </c>
      <c r="BT13" s="787">
        <f>IF(OR(BP13&gt;0,BQ13&gt;0),VLOOKUP(A13,'Lista Suspensa'!$A$1:$F$90,5,),0)</f>
        <v>0</v>
      </c>
      <c r="BU13" s="792">
        <f>IF(OR(BP13&gt;0,BQ13&gt;0),VLOOKUP(A13,'Lista Suspensa'!$A$1:$F$90,6,),0)</f>
        <v>0</v>
      </c>
      <c r="BV13" s="786"/>
      <c r="BW13" s="786">
        <f t="shared" si="11"/>
        <v>0</v>
      </c>
      <c r="BX13" s="787">
        <f>IF(BV13&gt;0,VLOOKUP(A13,'Lista Suspensa'!$A$1:$F$92,3,),0)</f>
        <v>0</v>
      </c>
      <c r="BY13" s="787">
        <f>IF(OR(BV13&gt;0,BW13&gt;0),VLOOKUP(A13,'Lista Suspensa'!$A$1:$F$90,4,),0)</f>
        <v>0</v>
      </c>
      <c r="BZ13" s="787">
        <f>IF(OR(BV13&gt;0,BW13&gt;0),VLOOKUP(A13,'Lista Suspensa'!$A$1:$F$90,5,),0)</f>
        <v>0</v>
      </c>
      <c r="CA13" s="792">
        <f>IF(OR(BV13&gt;0,BW13&gt;0),VLOOKUP(A13,'Lista Suspensa'!$A$1:$F$90,6,),0)</f>
        <v>0</v>
      </c>
      <c r="CB13" s="786"/>
      <c r="CC13" s="786">
        <f t="shared" si="12"/>
        <v>0</v>
      </c>
      <c r="CD13" s="787">
        <f>IF(CB13&gt;0,VLOOKUP(A13,'Lista Suspensa'!$A$1:$F$92,3,),0)</f>
        <v>0</v>
      </c>
      <c r="CE13" s="787">
        <f>IF(OR(CB13&gt;0,CC13&gt;0),VLOOKUP(A13,'Lista Suspensa'!$A$1:$F$90,4,),0)</f>
        <v>0</v>
      </c>
      <c r="CF13" s="787">
        <f>IF(OR(CB13&gt;0,CC13&gt;0),VLOOKUP(A13,'Lista Suspensa'!$A$1:$F$90,5,),0)</f>
        <v>0</v>
      </c>
      <c r="CG13" s="792">
        <f>IF(OR(CB13&gt;0,CC13&gt;0),VLOOKUP(A13,'Lista Suspensa'!$A$1:$F$90,6,),0)</f>
        <v>0</v>
      </c>
      <c r="CH13" s="786"/>
      <c r="CI13" s="786">
        <f t="shared" si="13"/>
        <v>0</v>
      </c>
      <c r="CJ13" s="787">
        <f>IF(CH13&gt;0,VLOOKUP(A13,'Lista Suspensa'!$A$1:$F$92,3,),0)</f>
        <v>0</v>
      </c>
      <c r="CK13" s="787">
        <f>IF(OR(CH13&gt;0,CI13&gt;0),VLOOKUP(A13,'Lista Suspensa'!$A$1:$F$90,4,),0)</f>
        <v>0</v>
      </c>
      <c r="CL13" s="787">
        <f>IF(OR(CH13&gt;0,CI13&gt;0),VLOOKUP(A13,'Lista Suspensa'!$A$1:$F$90,5,),0)</f>
        <v>0</v>
      </c>
      <c r="CM13" s="793">
        <f>IF(OR(CH13&gt;0,CI13&gt;0),VLOOKUP(A13,'Lista Suspensa'!$A$1:$F$90,6,),0)</f>
        <v>0</v>
      </c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</row>
    <row r="14" spans="1:108" ht="15.75" customHeight="1" x14ac:dyDescent="0.25">
      <c r="A14" s="74"/>
      <c r="B14" s="789"/>
      <c r="C14" s="789">
        <f t="shared" si="0"/>
        <v>0</v>
      </c>
      <c r="D14" s="790">
        <f>IF(B14&gt;0,VLOOKUP(A14,'Lista Suspensa'!$A$1:$F$92,3,),0)</f>
        <v>0</v>
      </c>
      <c r="E14" s="790">
        <f>IF(OR(B14&gt;0,C14&gt;0),VLOOKUP(A14,'Lista Suspensa'!$A$1:$F$90,4,),0)</f>
        <v>0</v>
      </c>
      <c r="F14" s="790">
        <f>IF(OR(B14&gt;0,C14&gt;0),VLOOKUP(A14,'Lista Suspensa'!$A$1:$F$90,5,),0)</f>
        <v>0</v>
      </c>
      <c r="G14" s="791">
        <f>IF(OR(B14&gt;0,C14&gt;0),VLOOKUP(A14,'Lista Suspensa'!$A$1:$F$90,6,),0)</f>
        <v>0</v>
      </c>
      <c r="H14" s="789"/>
      <c r="I14" s="789">
        <f t="shared" si="1"/>
        <v>0</v>
      </c>
      <c r="J14" s="790">
        <f>IF(H14&gt;0,VLOOKUP(A14,'Lista Suspensa'!$A$1:$F$92,3,),0)</f>
        <v>0</v>
      </c>
      <c r="K14" s="790">
        <f>IF(OR(H14&gt;0,I14&gt;0),VLOOKUP(A14,'Lista Suspensa'!$A$1:$F$90,4,),0)</f>
        <v>0</v>
      </c>
      <c r="L14" s="790">
        <f>IF(OR(H14&gt;0,I14&gt;0),VLOOKUP(A14,'Lista Suspensa'!$A$1:$F$90,5,),0)</f>
        <v>0</v>
      </c>
      <c r="M14" s="791">
        <f>IF(OR(H14&gt;0,I14&gt;0),VLOOKUP(A14,'Lista Suspensa'!$A$1:$F$90,6,),0)</f>
        <v>0</v>
      </c>
      <c r="N14" s="789"/>
      <c r="O14" s="789">
        <f t="shared" si="2"/>
        <v>0</v>
      </c>
      <c r="P14" s="790">
        <f>IF(N14&gt;0,VLOOKUP(A14,'Lista Suspensa'!$A$1:$F$92,3,),0)</f>
        <v>0</v>
      </c>
      <c r="Q14" s="790">
        <f>IF(OR(N14&gt;0,O14&gt;0),VLOOKUP(A14,'Lista Suspensa'!$A$1:$F$90,4,),0)</f>
        <v>0</v>
      </c>
      <c r="R14" s="790">
        <f>IF(OR(N14&gt;0,O14&gt;0),VLOOKUP(A14,'Lista Suspensa'!$A$1:$F$90,5,),0)</f>
        <v>0</v>
      </c>
      <c r="S14" s="791">
        <f>IF(OR(N14&gt;0,O14&gt;0),VLOOKUP(A14,'Lista Suspensa'!$A$1:$F$90,6,),0)</f>
        <v>0</v>
      </c>
      <c r="T14" s="789"/>
      <c r="U14" s="789">
        <f t="shared" si="3"/>
        <v>0</v>
      </c>
      <c r="V14" s="790">
        <f>IF(T14&gt;0,VLOOKUP(A14,'Lista Suspensa'!$A$1:$F$92,3,),0)</f>
        <v>0</v>
      </c>
      <c r="W14" s="790">
        <f>IF(OR(T14&gt;0,U14&gt;0),VLOOKUP(A14,'Lista Suspensa'!$A$1:$F$90,4,),0)</f>
        <v>0</v>
      </c>
      <c r="X14" s="790">
        <f>IF(OR(T14&gt;0,U14&gt;0),VLOOKUP(A14,'Lista Suspensa'!$A$1:$F$90,5,),0)</f>
        <v>0</v>
      </c>
      <c r="Y14" s="791">
        <f>IF(OR(T14&gt;0,U14&gt;0),VLOOKUP(A14,'Lista Suspensa'!$A$1:$F$90,6,),0)</f>
        <v>0</v>
      </c>
      <c r="Z14" s="789"/>
      <c r="AA14" s="789">
        <f t="shared" si="4"/>
        <v>0</v>
      </c>
      <c r="AB14" s="790">
        <f>IF(Z14&gt;0,VLOOKUP(A14,'Lista Suspensa'!$A$1:$F$92,3,),0)</f>
        <v>0</v>
      </c>
      <c r="AC14" s="790">
        <f>IF(OR(Z14&gt;0,AA14&gt;0),VLOOKUP(A14,'Lista Suspensa'!$A$1:$F$90,4,),0)</f>
        <v>0</v>
      </c>
      <c r="AD14" s="790">
        <f>IF(OR(Z14&gt;0,AA14&gt;0),VLOOKUP(A14,'Lista Suspensa'!$A$1:$F$90,5,),0)</f>
        <v>0</v>
      </c>
      <c r="AE14" s="791">
        <f>IF(OR(Z14&gt;0,AA14&gt;0),VLOOKUP(A14,'Lista Suspensa'!$A$1:$F$90,6,),0)</f>
        <v>0</v>
      </c>
      <c r="AF14" s="789"/>
      <c r="AG14" s="789">
        <f t="shared" si="5"/>
        <v>0</v>
      </c>
      <c r="AH14" s="790">
        <f>IF(AF14&gt;0,VLOOKUP(A14,'Lista Suspensa'!$A$1:$F$92,3,),0)</f>
        <v>0</v>
      </c>
      <c r="AI14" s="790">
        <f>IF(OR(AF14&gt;0,AG14&gt;0),VLOOKUP(A14,'Lista Suspensa'!$A$1:$F$90,4,),0)</f>
        <v>0</v>
      </c>
      <c r="AJ14" s="790">
        <f>IF(OR(AF14&gt;0,AG14&gt;0),VLOOKUP(A14,'Lista Suspensa'!$A$1:$F$90,5,),0)</f>
        <v>0</v>
      </c>
      <c r="AK14" s="791">
        <f>IF(OR(AF14&gt;0,AG14&gt;0),VLOOKUP(A14,'Lista Suspensa'!$A$1:$F$90,6,),0)</f>
        <v>0</v>
      </c>
      <c r="AL14" s="789"/>
      <c r="AM14" s="789">
        <f t="shared" si="6"/>
        <v>0</v>
      </c>
      <c r="AN14" s="790">
        <f>IF(AL14&gt;0,VLOOKUP(A14,'Lista Suspensa'!$A$1:$F$92,3,),0)</f>
        <v>0</v>
      </c>
      <c r="AO14" s="790">
        <f>IF(OR(AL14&gt;0,AM14&gt;0),VLOOKUP(A14,'Lista Suspensa'!$A$1:$F$90,4,),0)</f>
        <v>0</v>
      </c>
      <c r="AP14" s="790">
        <f>IF(OR(AL14&gt;0,AM14&gt;0),VLOOKUP(A14,'Lista Suspensa'!$A$1:$F$90,5,),0)</f>
        <v>0</v>
      </c>
      <c r="AQ14" s="791">
        <f>IF(OR(AL14&gt;0,AM14&gt;0),VLOOKUP(A14,'Lista Suspensa'!$A$1:$F$90,6,),0)</f>
        <v>0</v>
      </c>
      <c r="AR14" s="789"/>
      <c r="AS14" s="789">
        <f t="shared" si="7"/>
        <v>0</v>
      </c>
      <c r="AT14" s="790">
        <f>IF(AR14&gt;0,VLOOKUP(A14,'Lista Suspensa'!$A$1:$F$92,3,),0)</f>
        <v>0</v>
      </c>
      <c r="AU14" s="790">
        <f>IF(OR(AR14&gt;0,AS14&gt;0),VLOOKUP(A14,'Lista Suspensa'!$A$1:$F$90,4,),0)</f>
        <v>0</v>
      </c>
      <c r="AV14" s="790">
        <f>IF(OR(AR14&gt;0,AS14&gt;0),VLOOKUP(A14,'Lista Suspensa'!$A$1:$F$90,5,),0)</f>
        <v>0</v>
      </c>
      <c r="AW14" s="794">
        <f>IF(OR(AR14&gt;0,AS14&gt;0),VLOOKUP(A14,'Lista Suspensa'!$A$1:$F$90,6,),0)</f>
        <v>0</v>
      </c>
      <c r="AX14" s="789"/>
      <c r="AY14" s="789">
        <f t="shared" si="14"/>
        <v>0</v>
      </c>
      <c r="AZ14" s="790">
        <f>IF(AX14&gt;0,VLOOKUP(A14,'Lista Suspensa'!$A$1:$F$92,3,),0)</f>
        <v>0</v>
      </c>
      <c r="BA14" s="790">
        <f>IF(OR(AX14&gt;0,AY14&gt;0),VLOOKUP(A14,'Lista Suspensa'!$A$1:$F$90,4,),0)</f>
        <v>0</v>
      </c>
      <c r="BB14" s="790">
        <f>IF(OR(AX14&gt;0,AY14&gt;0),VLOOKUP(A14,'Lista Suspensa'!$A$1:$F$90,5,),0)</f>
        <v>0</v>
      </c>
      <c r="BC14" s="794">
        <f>IF(OR(AX14&gt;0,AY14&gt;0),VLOOKUP(A14,'Lista Suspensa'!$A$1:$F$90,6,),0)</f>
        <v>0</v>
      </c>
      <c r="BD14" s="789"/>
      <c r="BE14" s="789">
        <f t="shared" si="8"/>
        <v>0</v>
      </c>
      <c r="BF14" s="790">
        <f>IF(BD14&gt;0,VLOOKUP(A14,'Lista Suspensa'!$A$1:$F$92,3,),0)</f>
        <v>0</v>
      </c>
      <c r="BG14" s="790">
        <f>IF(OR(BD14&gt;0,BE14&gt;0),VLOOKUP(A14,'Lista Suspensa'!$A$1:$F$90,4,),0)</f>
        <v>0</v>
      </c>
      <c r="BH14" s="790">
        <f>IF(OR(BD14&gt;0,BE14&gt;0),VLOOKUP(A14,'Lista Suspensa'!$A$1:$F$90,5,),0)</f>
        <v>0</v>
      </c>
      <c r="BI14" s="794">
        <f>IF(OR(BD14&gt;0,BE14&gt;0),VLOOKUP(A14,'Lista Suspensa'!$A$1:$F$90,6,),0)</f>
        <v>0</v>
      </c>
      <c r="BJ14" s="789"/>
      <c r="BK14" s="789">
        <f t="shared" si="9"/>
        <v>0</v>
      </c>
      <c r="BL14" s="790">
        <f>IF(BJ14&gt;0,VLOOKUP(A14,'Lista Suspensa'!$A$1:$F$92,3,),0)</f>
        <v>0</v>
      </c>
      <c r="BM14" s="790">
        <f>IF(OR(BJ14&gt;0,BK14&gt;0),VLOOKUP(A14,'Lista Suspensa'!$A$1:$F$90,4,),0)</f>
        <v>0</v>
      </c>
      <c r="BN14" s="790">
        <f>IF(OR(BJ14&gt;0,BK14&gt;0),VLOOKUP(A14,'Lista Suspensa'!$A$1:$F$90,5,),0)</f>
        <v>0</v>
      </c>
      <c r="BO14" s="794">
        <f>IF(OR(BJ14&gt;0,BK14&gt;0),VLOOKUP(A14,'Lista Suspensa'!$A$1:$F$90,6,),0)</f>
        <v>0</v>
      </c>
      <c r="BP14" s="789"/>
      <c r="BQ14" s="789">
        <f t="shared" si="10"/>
        <v>0</v>
      </c>
      <c r="BR14" s="790">
        <f>IF(BP14&gt;0,VLOOKUP(A14,'Lista Suspensa'!$A$1:$F$92,3,),0)</f>
        <v>0</v>
      </c>
      <c r="BS14" s="790">
        <f>IF(OR(BP14&gt;0,BQ14&gt;0),VLOOKUP(A14,'Lista Suspensa'!$A$1:$F$90,4,),0)</f>
        <v>0</v>
      </c>
      <c r="BT14" s="790">
        <f>IF(OR(BP14&gt;0,BQ14&gt;0),VLOOKUP(A14,'Lista Suspensa'!$A$1:$F$90,5,),0)</f>
        <v>0</v>
      </c>
      <c r="BU14" s="794">
        <f>IF(OR(BP14&gt;0,BQ14&gt;0),VLOOKUP(A14,'Lista Suspensa'!$A$1:$F$90,6,),0)</f>
        <v>0</v>
      </c>
      <c r="BV14" s="789"/>
      <c r="BW14" s="789">
        <f t="shared" si="11"/>
        <v>0</v>
      </c>
      <c r="BX14" s="790">
        <f>IF(BV14&gt;0,VLOOKUP(A14,'Lista Suspensa'!$A$1:$F$92,3,),0)</f>
        <v>0</v>
      </c>
      <c r="BY14" s="790">
        <f>IF(OR(BV14&gt;0,BW14&gt;0),VLOOKUP(A14,'Lista Suspensa'!$A$1:$F$90,4,),0)</f>
        <v>0</v>
      </c>
      <c r="BZ14" s="790">
        <f>IF(OR(BV14&gt;0,BW14&gt;0),VLOOKUP(A14,'Lista Suspensa'!$A$1:$F$90,5,),0)</f>
        <v>0</v>
      </c>
      <c r="CA14" s="794">
        <f>IF(OR(BV14&gt;0,BW14&gt;0),VLOOKUP(A14,'Lista Suspensa'!$A$1:$F$90,6,),0)</f>
        <v>0</v>
      </c>
      <c r="CB14" s="789"/>
      <c r="CC14" s="789">
        <f t="shared" si="12"/>
        <v>0</v>
      </c>
      <c r="CD14" s="790">
        <f>IF(CB14&gt;0,VLOOKUP(A14,'Lista Suspensa'!$A$1:$F$92,3,),0)</f>
        <v>0</v>
      </c>
      <c r="CE14" s="790">
        <f>IF(OR(CB14&gt;0,CC14&gt;0),VLOOKUP(A14,'Lista Suspensa'!$A$1:$F$90,4,),0)</f>
        <v>0</v>
      </c>
      <c r="CF14" s="790">
        <f>IF(OR(CB14&gt;0,CC14&gt;0),VLOOKUP(A14,'Lista Suspensa'!$A$1:$F$90,5,),0)</f>
        <v>0</v>
      </c>
      <c r="CG14" s="794">
        <f>IF(OR(CB14&gt;0,CC14&gt;0),VLOOKUP(A14,'Lista Suspensa'!$A$1:$F$90,6,),0)</f>
        <v>0</v>
      </c>
      <c r="CH14" s="789"/>
      <c r="CI14" s="789">
        <f t="shared" si="13"/>
        <v>0</v>
      </c>
      <c r="CJ14" s="790">
        <f>IF(CH14&gt;0,VLOOKUP(A14,'Lista Suspensa'!$A$1:$F$92,3,),0)</f>
        <v>0</v>
      </c>
      <c r="CK14" s="790">
        <f>IF(OR(CH14&gt;0,CI14&gt;0),VLOOKUP(A14,'Lista Suspensa'!$A$1:$F$90,4,),0)</f>
        <v>0</v>
      </c>
      <c r="CL14" s="790">
        <f>IF(OR(CH14&gt;0,CI14&gt;0),VLOOKUP(A14,'Lista Suspensa'!$A$1:$F$90,5,),0)</f>
        <v>0</v>
      </c>
      <c r="CM14" s="795">
        <f>IF(OR(CH14&gt;0,CI14&gt;0),VLOOKUP(A14,'Lista Suspensa'!$A$1:$F$90,6,),0)</f>
        <v>0</v>
      </c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</row>
    <row r="15" spans="1:108" x14ac:dyDescent="0.25">
      <c r="A15" s="351"/>
      <c r="B15" s="786"/>
      <c r="C15" s="786">
        <f t="shared" si="0"/>
        <v>0</v>
      </c>
      <c r="D15" s="787">
        <f>IF(B15&gt;0,VLOOKUP(A15,'Lista Suspensa'!$A$1:$F$92,3,),0)</f>
        <v>0</v>
      </c>
      <c r="E15" s="787">
        <f>IF(OR(B15&gt;0,C15&gt;0),VLOOKUP(A15,'Lista Suspensa'!$A$1:$F$90,4,),0)</f>
        <v>0</v>
      </c>
      <c r="F15" s="787">
        <f>IF(OR(B15&gt;0,C15&gt;0),VLOOKUP(A15,'Lista Suspensa'!$A$1:$F$90,5,),0)</f>
        <v>0</v>
      </c>
      <c r="G15" s="788">
        <f>IF(OR(B15&gt;0,C15&gt;0),VLOOKUP(A15,'Lista Suspensa'!$A$1:$F$90,6,),0)</f>
        <v>0</v>
      </c>
      <c r="H15" s="786"/>
      <c r="I15" s="786">
        <f t="shared" si="1"/>
        <v>0</v>
      </c>
      <c r="J15" s="787">
        <f>IF(H15&gt;0,VLOOKUP(A15,'Lista Suspensa'!$A$1:$F$92,3,),0)</f>
        <v>0</v>
      </c>
      <c r="K15" s="787">
        <f>IF(OR(H15&gt;0,I15&gt;0),VLOOKUP(A15,'Lista Suspensa'!$A$1:$F$90,4,),0)</f>
        <v>0</v>
      </c>
      <c r="L15" s="787">
        <f>IF(OR(H15&gt;0,I15&gt;0),VLOOKUP(A15,'Lista Suspensa'!$A$1:$F$90,5,),0)</f>
        <v>0</v>
      </c>
      <c r="M15" s="788">
        <f>IF(OR(H15&gt;0,I15&gt;0),VLOOKUP(A15,'Lista Suspensa'!$A$1:$F$90,6,),0)</f>
        <v>0</v>
      </c>
      <c r="N15" s="786"/>
      <c r="O15" s="786">
        <f t="shared" si="2"/>
        <v>0</v>
      </c>
      <c r="P15" s="787">
        <f>IF(N15&gt;0,VLOOKUP(A15,'Lista Suspensa'!$A$1:$F$92,3,),0)</f>
        <v>0</v>
      </c>
      <c r="Q15" s="787">
        <f>IF(OR(N15&gt;0,O15&gt;0),VLOOKUP(A15,'Lista Suspensa'!$A$1:$F$90,4,),0)</f>
        <v>0</v>
      </c>
      <c r="R15" s="787">
        <f>IF(OR(N15&gt;0,O15&gt;0),VLOOKUP(A15,'Lista Suspensa'!$A$1:$F$90,5,),0)</f>
        <v>0</v>
      </c>
      <c r="S15" s="788">
        <f>IF(OR(N15&gt;0,O15&gt;0),VLOOKUP(A15,'Lista Suspensa'!$A$1:$F$90,6,),0)</f>
        <v>0</v>
      </c>
      <c r="T15" s="786"/>
      <c r="U15" s="786">
        <f t="shared" si="3"/>
        <v>0</v>
      </c>
      <c r="V15" s="787">
        <f>IF(T15&gt;0,VLOOKUP(A15,'Lista Suspensa'!$A$1:$F$92,3,),0)</f>
        <v>0</v>
      </c>
      <c r="W15" s="787">
        <f>IF(OR(T15&gt;0,U15&gt;0),VLOOKUP(A15,'Lista Suspensa'!$A$1:$F$90,4,),0)</f>
        <v>0</v>
      </c>
      <c r="X15" s="787">
        <f>IF(OR(T15&gt;0,U15&gt;0),VLOOKUP(A15,'Lista Suspensa'!$A$1:$F$90,5,),0)</f>
        <v>0</v>
      </c>
      <c r="Y15" s="788">
        <f>IF(OR(T15&gt;0,U15&gt;0),VLOOKUP(A15,'Lista Suspensa'!$A$1:$F$90,6,),0)</f>
        <v>0</v>
      </c>
      <c r="Z15" s="786"/>
      <c r="AA15" s="786">
        <f t="shared" si="4"/>
        <v>0</v>
      </c>
      <c r="AB15" s="787">
        <f>IF(Z15&gt;0,VLOOKUP(A15,'Lista Suspensa'!$A$1:$F$92,3,),0)</f>
        <v>0</v>
      </c>
      <c r="AC15" s="787">
        <f>IF(OR(Z15&gt;0,AA15&gt;0),VLOOKUP(A15,'Lista Suspensa'!$A$1:$F$90,4,),0)</f>
        <v>0</v>
      </c>
      <c r="AD15" s="787">
        <f>IF(OR(Z15&gt;0,AA15&gt;0),VLOOKUP(A15,'Lista Suspensa'!$A$1:$F$90,5,),0)</f>
        <v>0</v>
      </c>
      <c r="AE15" s="788">
        <f>IF(OR(Z15&gt;0,AA15&gt;0),VLOOKUP(A15,'Lista Suspensa'!$A$1:$F$90,6,),0)</f>
        <v>0</v>
      </c>
      <c r="AF15" s="786"/>
      <c r="AG15" s="786">
        <f t="shared" si="5"/>
        <v>0</v>
      </c>
      <c r="AH15" s="787">
        <f>IF(AF15&gt;0,VLOOKUP(A15,'Lista Suspensa'!$A$1:$F$92,3,),0)</f>
        <v>0</v>
      </c>
      <c r="AI15" s="787">
        <f>IF(OR(AF15&gt;0,AG15&gt;0),VLOOKUP(A15,'Lista Suspensa'!$A$1:$F$90,4,),0)</f>
        <v>0</v>
      </c>
      <c r="AJ15" s="787">
        <f>IF(OR(AF15&gt;0,AG15&gt;0),VLOOKUP(A15,'Lista Suspensa'!$A$1:$F$90,5,),0)</f>
        <v>0</v>
      </c>
      <c r="AK15" s="788">
        <f>IF(OR(AF15&gt;0,AG15&gt;0),VLOOKUP(A15,'Lista Suspensa'!$A$1:$F$90,6,),0)</f>
        <v>0</v>
      </c>
      <c r="AL15" s="786"/>
      <c r="AM15" s="786">
        <f t="shared" si="6"/>
        <v>0</v>
      </c>
      <c r="AN15" s="787">
        <f>IF(AL15&gt;0,VLOOKUP(A15,'Lista Suspensa'!$A$1:$F$92,3,),0)</f>
        <v>0</v>
      </c>
      <c r="AO15" s="787">
        <f>IF(OR(AL15&gt;0,AM15&gt;0),VLOOKUP(A15,'Lista Suspensa'!$A$1:$F$90,4,),0)</f>
        <v>0</v>
      </c>
      <c r="AP15" s="787">
        <f>IF(OR(AL15&gt;0,AM15&gt;0),VLOOKUP(A15,'Lista Suspensa'!$A$1:$F$90,5,),0)</f>
        <v>0</v>
      </c>
      <c r="AQ15" s="788">
        <f>IF(OR(AL15&gt;0,AM15&gt;0),VLOOKUP(A15,'Lista Suspensa'!$A$1:$F$90,6,),0)</f>
        <v>0</v>
      </c>
      <c r="AR15" s="786"/>
      <c r="AS15" s="786">
        <f t="shared" si="7"/>
        <v>0</v>
      </c>
      <c r="AT15" s="787">
        <f>IF(AR15&gt;0,VLOOKUP(A15,'Lista Suspensa'!$A$1:$F$92,3,),0)</f>
        <v>0</v>
      </c>
      <c r="AU15" s="787">
        <f>IF(OR(AR15&gt;0,AS15&gt;0),VLOOKUP(A15,'Lista Suspensa'!$A$1:$F$90,4,),0)</f>
        <v>0</v>
      </c>
      <c r="AV15" s="787">
        <f>IF(OR(AR15&gt;0,AS15&gt;0),VLOOKUP(A15,'Lista Suspensa'!$A$1:$F$90,5,),0)</f>
        <v>0</v>
      </c>
      <c r="AW15" s="792">
        <f>IF(OR(AR15&gt;0,AS15&gt;0),VLOOKUP(A15,'Lista Suspensa'!$A$1:$F$90,6,),0)</f>
        <v>0</v>
      </c>
      <c r="AX15" s="786"/>
      <c r="AY15" s="786">
        <f t="shared" si="14"/>
        <v>0</v>
      </c>
      <c r="AZ15" s="787">
        <f>IF(AX15&gt;0,VLOOKUP(A15,'Lista Suspensa'!$A$1:$F$92,3,),0)</f>
        <v>0</v>
      </c>
      <c r="BA15" s="787">
        <f>IF(OR(AX15&gt;0,AY15&gt;0),VLOOKUP(A15,'Lista Suspensa'!$A$1:$F$90,4,),0)</f>
        <v>0</v>
      </c>
      <c r="BB15" s="787">
        <f>IF(OR(AX15&gt;0,AY15&gt;0),VLOOKUP(A15,'Lista Suspensa'!$A$1:$F$90,5,),0)</f>
        <v>0</v>
      </c>
      <c r="BC15" s="792">
        <f>IF(OR(AX15&gt;0,AY15&gt;0),VLOOKUP(A15,'Lista Suspensa'!$A$1:$F$90,6,),0)</f>
        <v>0</v>
      </c>
      <c r="BD15" s="786"/>
      <c r="BE15" s="786">
        <f t="shared" si="8"/>
        <v>0</v>
      </c>
      <c r="BF15" s="787">
        <f>IF(BD15&gt;0,VLOOKUP(A15,'Lista Suspensa'!$A$1:$F$92,3,),0)</f>
        <v>0</v>
      </c>
      <c r="BG15" s="787">
        <f>IF(OR(BD15&gt;0,BE15&gt;0),VLOOKUP(A15,'Lista Suspensa'!$A$1:$F$90,4,),0)</f>
        <v>0</v>
      </c>
      <c r="BH15" s="787">
        <f>IF(OR(BD15&gt;0,BE15&gt;0),VLOOKUP(A15,'Lista Suspensa'!$A$1:$F$90,5,),0)</f>
        <v>0</v>
      </c>
      <c r="BI15" s="792">
        <f>IF(OR(BD15&gt;0,BE15&gt;0),VLOOKUP(A15,'Lista Suspensa'!$A$1:$F$90,6,),0)</f>
        <v>0</v>
      </c>
      <c r="BJ15" s="786"/>
      <c r="BK15" s="786">
        <f t="shared" si="9"/>
        <v>0</v>
      </c>
      <c r="BL15" s="787">
        <f>IF(BJ15&gt;0,VLOOKUP(A15,'Lista Suspensa'!$A$1:$F$92,3,),0)</f>
        <v>0</v>
      </c>
      <c r="BM15" s="787">
        <f>IF(OR(BJ15&gt;0,BK15&gt;0),VLOOKUP(A15,'Lista Suspensa'!$A$1:$F$90,4,),0)</f>
        <v>0</v>
      </c>
      <c r="BN15" s="787">
        <f>IF(OR(BJ15&gt;0,BK15&gt;0),VLOOKUP(A15,'Lista Suspensa'!$A$1:$F$90,5,),0)</f>
        <v>0</v>
      </c>
      <c r="BO15" s="792">
        <f>IF(OR(BJ15&gt;0,BK15&gt;0),VLOOKUP(A15,'Lista Suspensa'!$A$1:$F$90,6,),0)</f>
        <v>0</v>
      </c>
      <c r="BP15" s="786"/>
      <c r="BQ15" s="786">
        <f t="shared" si="10"/>
        <v>0</v>
      </c>
      <c r="BR15" s="787">
        <f>IF(BP15&gt;0,VLOOKUP(A15,'Lista Suspensa'!$A$1:$F$92,3,),0)</f>
        <v>0</v>
      </c>
      <c r="BS15" s="787">
        <f>IF(OR(BP15&gt;0,BQ15&gt;0),VLOOKUP(A15,'Lista Suspensa'!$A$1:$F$90,4,),0)</f>
        <v>0</v>
      </c>
      <c r="BT15" s="787">
        <f>IF(OR(BP15&gt;0,BQ15&gt;0),VLOOKUP(A15,'Lista Suspensa'!$A$1:$F$90,5,),0)</f>
        <v>0</v>
      </c>
      <c r="BU15" s="792">
        <f>IF(OR(BP15&gt;0,BQ15&gt;0),VLOOKUP(A15,'Lista Suspensa'!$A$1:$F$90,6,),0)</f>
        <v>0</v>
      </c>
      <c r="BV15" s="786"/>
      <c r="BW15" s="786">
        <f t="shared" si="11"/>
        <v>0</v>
      </c>
      <c r="BX15" s="787">
        <f>IF(BV15&gt;0,VLOOKUP(A15,'Lista Suspensa'!$A$1:$F$92,3,),0)</f>
        <v>0</v>
      </c>
      <c r="BY15" s="787">
        <f>IF(OR(BV15&gt;0,BW15&gt;0),VLOOKUP(A15,'Lista Suspensa'!$A$1:$F$90,4,),0)</f>
        <v>0</v>
      </c>
      <c r="BZ15" s="787">
        <f>IF(OR(BV15&gt;0,BW15&gt;0),VLOOKUP(A15,'Lista Suspensa'!$A$1:$F$90,5,),0)</f>
        <v>0</v>
      </c>
      <c r="CA15" s="792">
        <f>IF(OR(BV15&gt;0,BW15&gt;0),VLOOKUP(A15,'Lista Suspensa'!$A$1:$F$90,6,),0)</f>
        <v>0</v>
      </c>
      <c r="CB15" s="786"/>
      <c r="CC15" s="786">
        <f t="shared" si="12"/>
        <v>0</v>
      </c>
      <c r="CD15" s="787">
        <f>IF(CB15&gt;0,VLOOKUP(A15,'Lista Suspensa'!$A$1:$F$92,3,),0)</f>
        <v>0</v>
      </c>
      <c r="CE15" s="787">
        <f>IF(OR(CB15&gt;0,CC15&gt;0),VLOOKUP(A15,'Lista Suspensa'!$A$1:$F$90,4,),0)</f>
        <v>0</v>
      </c>
      <c r="CF15" s="787">
        <f>IF(OR(CB15&gt;0,CC15&gt;0),VLOOKUP(A15,'Lista Suspensa'!$A$1:$F$90,5,),0)</f>
        <v>0</v>
      </c>
      <c r="CG15" s="792">
        <f>IF(OR(CB15&gt;0,CC15&gt;0),VLOOKUP(A15,'Lista Suspensa'!$A$1:$F$90,6,),0)</f>
        <v>0</v>
      </c>
      <c r="CH15" s="786"/>
      <c r="CI15" s="786">
        <f t="shared" si="13"/>
        <v>0</v>
      </c>
      <c r="CJ15" s="787">
        <f>IF(CH15&gt;0,VLOOKUP(A15,'Lista Suspensa'!$A$1:$F$92,3,),0)</f>
        <v>0</v>
      </c>
      <c r="CK15" s="787">
        <f>IF(OR(CH15&gt;0,CI15&gt;0),VLOOKUP(A15,'Lista Suspensa'!$A$1:$F$90,4,),0)</f>
        <v>0</v>
      </c>
      <c r="CL15" s="787">
        <f>IF(OR(CH15&gt;0,CI15&gt;0),VLOOKUP(A15,'Lista Suspensa'!$A$1:$F$90,5,),0)</f>
        <v>0</v>
      </c>
      <c r="CM15" s="793">
        <f>IF(OR(CH15&gt;0,CI15&gt;0),VLOOKUP(A15,'Lista Suspensa'!$A$1:$F$90,6,),0)</f>
        <v>0</v>
      </c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</row>
    <row r="16" spans="1:108" x14ac:dyDescent="0.25">
      <c r="A16" s="74"/>
      <c r="B16" s="789"/>
      <c r="C16" s="789">
        <f t="shared" si="0"/>
        <v>0</v>
      </c>
      <c r="D16" s="790">
        <f>IF(B16&gt;0,VLOOKUP(A16,'Lista Suspensa'!$A$1:$F$92,3,),0)</f>
        <v>0</v>
      </c>
      <c r="E16" s="790">
        <f>IF(OR(B16&gt;0,C16&gt;0),VLOOKUP(A16,'Lista Suspensa'!$A$1:$F$90,4,),0)</f>
        <v>0</v>
      </c>
      <c r="F16" s="790">
        <f>IF(OR(B16&gt;0,C16&gt;0),VLOOKUP(A16,'Lista Suspensa'!$A$1:$F$90,5,),0)</f>
        <v>0</v>
      </c>
      <c r="G16" s="791">
        <f>IF(OR(B16&gt;0,C16&gt;0),VLOOKUP(A16,'Lista Suspensa'!$A$1:$F$90,6,),0)</f>
        <v>0</v>
      </c>
      <c r="H16" s="789"/>
      <c r="I16" s="789">
        <f t="shared" si="1"/>
        <v>0</v>
      </c>
      <c r="J16" s="790">
        <f>IF(H16&gt;0,VLOOKUP(A16,'Lista Suspensa'!$A$1:$F$92,3,),0)</f>
        <v>0</v>
      </c>
      <c r="K16" s="790">
        <f>IF(OR(H16&gt;0,I16&gt;0),VLOOKUP(A16,'Lista Suspensa'!$A$1:$F$90,4,),0)</f>
        <v>0</v>
      </c>
      <c r="L16" s="790">
        <f>IF(OR(H16&gt;0,I16&gt;0),VLOOKUP(A16,'Lista Suspensa'!$A$1:$F$90,5,),0)</f>
        <v>0</v>
      </c>
      <c r="M16" s="791">
        <f>IF(OR(H16&gt;0,I16&gt;0),VLOOKUP(A16,'Lista Suspensa'!$A$1:$F$90,6,),0)</f>
        <v>0</v>
      </c>
      <c r="N16" s="789"/>
      <c r="O16" s="789">
        <f t="shared" si="2"/>
        <v>0</v>
      </c>
      <c r="P16" s="790">
        <f>IF(N16&gt;0,VLOOKUP(A16,'Lista Suspensa'!$A$1:$F$92,3,),0)</f>
        <v>0</v>
      </c>
      <c r="Q16" s="790">
        <f>IF(OR(N16&gt;0,O16&gt;0),VLOOKUP(A16,'Lista Suspensa'!$A$1:$F$90,4,),0)</f>
        <v>0</v>
      </c>
      <c r="R16" s="790">
        <f>IF(OR(N16&gt;0,O16&gt;0),VLOOKUP(A16,'Lista Suspensa'!$A$1:$F$90,5,),0)</f>
        <v>0</v>
      </c>
      <c r="S16" s="791">
        <f>IF(OR(N16&gt;0,O16&gt;0),VLOOKUP(A16,'Lista Suspensa'!$A$1:$F$90,6,),0)</f>
        <v>0</v>
      </c>
      <c r="T16" s="789"/>
      <c r="U16" s="789">
        <f t="shared" si="3"/>
        <v>0</v>
      </c>
      <c r="V16" s="790">
        <f>IF(T16&gt;0,VLOOKUP(A16,'Lista Suspensa'!$A$1:$F$92,3,),0)</f>
        <v>0</v>
      </c>
      <c r="W16" s="790">
        <f>IF(OR(T16&gt;0,U16&gt;0),VLOOKUP(A16,'Lista Suspensa'!$A$1:$F$90,4,),0)</f>
        <v>0</v>
      </c>
      <c r="X16" s="790">
        <f>IF(OR(T16&gt;0,U16&gt;0),VLOOKUP(A16,'Lista Suspensa'!$A$1:$F$90,5,),0)</f>
        <v>0</v>
      </c>
      <c r="Y16" s="791">
        <f>IF(OR(T16&gt;0,U16&gt;0),VLOOKUP(A16,'Lista Suspensa'!$A$1:$F$90,6,),0)</f>
        <v>0</v>
      </c>
      <c r="Z16" s="789"/>
      <c r="AA16" s="789">
        <f t="shared" si="4"/>
        <v>0</v>
      </c>
      <c r="AB16" s="790">
        <f>IF(Z16&gt;0,VLOOKUP(A16,'Lista Suspensa'!$A$1:$F$92,3,),0)</f>
        <v>0</v>
      </c>
      <c r="AC16" s="790">
        <f>IF(OR(Z16&gt;0,AA16&gt;0),VLOOKUP(A16,'Lista Suspensa'!$A$1:$F$90,4,),0)</f>
        <v>0</v>
      </c>
      <c r="AD16" s="790">
        <f>IF(OR(Z16&gt;0,AA16&gt;0),VLOOKUP(A16,'Lista Suspensa'!$A$1:$F$90,5,),0)</f>
        <v>0</v>
      </c>
      <c r="AE16" s="791">
        <f>IF(OR(Z16&gt;0,AA16&gt;0),VLOOKUP(A16,'Lista Suspensa'!$A$1:$F$90,6,),0)</f>
        <v>0</v>
      </c>
      <c r="AF16" s="789"/>
      <c r="AG16" s="789">
        <f t="shared" si="5"/>
        <v>0</v>
      </c>
      <c r="AH16" s="790">
        <f>IF(AF16&gt;0,VLOOKUP(A16,'Lista Suspensa'!$A$1:$F$92,3,),0)</f>
        <v>0</v>
      </c>
      <c r="AI16" s="790">
        <f>IF(OR(AF16&gt;0,AG16&gt;0),VLOOKUP(A16,'Lista Suspensa'!$A$1:$F$90,4,),0)</f>
        <v>0</v>
      </c>
      <c r="AJ16" s="790">
        <f>IF(OR(AF16&gt;0,AG16&gt;0),VLOOKUP(A16,'Lista Suspensa'!$A$1:$F$90,5,),0)</f>
        <v>0</v>
      </c>
      <c r="AK16" s="791">
        <f>IF(OR(AF16&gt;0,AG16&gt;0),VLOOKUP(A16,'Lista Suspensa'!$A$1:$F$90,6,),0)</f>
        <v>0</v>
      </c>
      <c r="AL16" s="789"/>
      <c r="AM16" s="789">
        <f t="shared" si="6"/>
        <v>0</v>
      </c>
      <c r="AN16" s="790">
        <f>IF(AL16&gt;0,VLOOKUP(A16,'Lista Suspensa'!$A$1:$F$92,3,),0)</f>
        <v>0</v>
      </c>
      <c r="AO16" s="790">
        <f>IF(OR(AL16&gt;0,AM16&gt;0),VLOOKUP(A16,'Lista Suspensa'!$A$1:$F$90,4,),0)</f>
        <v>0</v>
      </c>
      <c r="AP16" s="790">
        <f>IF(OR(AL16&gt;0,AM16&gt;0),VLOOKUP(A16,'Lista Suspensa'!$A$1:$F$90,5,),0)</f>
        <v>0</v>
      </c>
      <c r="AQ16" s="791">
        <f>IF(OR(AL16&gt;0,AM16&gt;0),VLOOKUP(A16,'Lista Suspensa'!$A$1:$F$90,6,),0)</f>
        <v>0</v>
      </c>
      <c r="AR16" s="789"/>
      <c r="AS16" s="789">
        <f t="shared" si="7"/>
        <v>0</v>
      </c>
      <c r="AT16" s="790">
        <f>IF(AR16&gt;0,VLOOKUP(A16,'Lista Suspensa'!$A$1:$F$92,3,),0)</f>
        <v>0</v>
      </c>
      <c r="AU16" s="790">
        <f>IF(OR(AR16&gt;0,AS16&gt;0),VLOOKUP(A16,'Lista Suspensa'!$A$1:$F$90,4,),0)</f>
        <v>0</v>
      </c>
      <c r="AV16" s="790">
        <f>IF(OR(AR16&gt;0,AS16&gt;0),VLOOKUP(A16,'Lista Suspensa'!$A$1:$F$90,5,),0)</f>
        <v>0</v>
      </c>
      <c r="AW16" s="794">
        <f>IF(OR(AR16&gt;0,AS16&gt;0),VLOOKUP(A16,'Lista Suspensa'!$A$1:$F$90,6,),0)</f>
        <v>0</v>
      </c>
      <c r="AX16" s="789"/>
      <c r="AY16" s="789">
        <f t="shared" si="14"/>
        <v>0</v>
      </c>
      <c r="AZ16" s="790">
        <f>IF(AX16&gt;0,VLOOKUP(A16,'Lista Suspensa'!$A$1:$F$92,3,),0)</f>
        <v>0</v>
      </c>
      <c r="BA16" s="790">
        <f>IF(OR(AX16&gt;0,AY16&gt;0),VLOOKUP(A16,'Lista Suspensa'!$A$1:$F$90,4,),0)</f>
        <v>0</v>
      </c>
      <c r="BB16" s="790">
        <f>IF(OR(AX16&gt;0,AY16&gt;0),VLOOKUP(A16,'Lista Suspensa'!$A$1:$F$90,5,),0)</f>
        <v>0</v>
      </c>
      <c r="BC16" s="794">
        <f>IF(OR(AX16&gt;0,AY16&gt;0),VLOOKUP(A16,'Lista Suspensa'!$A$1:$F$90,6,),0)</f>
        <v>0</v>
      </c>
      <c r="BD16" s="789"/>
      <c r="BE16" s="789">
        <f t="shared" si="8"/>
        <v>0</v>
      </c>
      <c r="BF16" s="790">
        <f>IF(BD16&gt;0,VLOOKUP(A16,'Lista Suspensa'!$A$1:$F$92,3,),0)</f>
        <v>0</v>
      </c>
      <c r="BG16" s="790">
        <f>IF(OR(BD16&gt;0,BE16&gt;0),VLOOKUP(A16,'Lista Suspensa'!$A$1:$F$90,4,),0)</f>
        <v>0</v>
      </c>
      <c r="BH16" s="790">
        <f>IF(OR(BD16&gt;0,BE16&gt;0),VLOOKUP(A16,'Lista Suspensa'!$A$1:$F$90,5,),0)</f>
        <v>0</v>
      </c>
      <c r="BI16" s="794">
        <f>IF(OR(BD16&gt;0,BE16&gt;0),VLOOKUP(A16,'Lista Suspensa'!$A$1:$F$90,6,),0)</f>
        <v>0</v>
      </c>
      <c r="BJ16" s="789"/>
      <c r="BK16" s="789">
        <f t="shared" si="9"/>
        <v>0</v>
      </c>
      <c r="BL16" s="790">
        <f>IF(BJ16&gt;0,VLOOKUP(A16,'Lista Suspensa'!$A$1:$F$92,3,),0)</f>
        <v>0</v>
      </c>
      <c r="BM16" s="790">
        <f>IF(OR(BJ16&gt;0,BK16&gt;0),VLOOKUP(A16,'Lista Suspensa'!$A$1:$F$90,4,),0)</f>
        <v>0</v>
      </c>
      <c r="BN16" s="790">
        <f>IF(OR(BJ16&gt;0,BK16&gt;0),VLOOKUP(A16,'Lista Suspensa'!$A$1:$F$90,5,),0)</f>
        <v>0</v>
      </c>
      <c r="BO16" s="794">
        <f>IF(OR(BJ16&gt;0,BK16&gt;0),VLOOKUP(A16,'Lista Suspensa'!$A$1:$F$90,6,),0)</f>
        <v>0</v>
      </c>
      <c r="BP16" s="789"/>
      <c r="BQ16" s="789">
        <f t="shared" si="10"/>
        <v>0</v>
      </c>
      <c r="BR16" s="790">
        <f>IF(BP16&gt;0,VLOOKUP(A16,'Lista Suspensa'!$A$1:$F$92,3,),0)</f>
        <v>0</v>
      </c>
      <c r="BS16" s="790">
        <f>IF(OR(BP16&gt;0,BQ16&gt;0),VLOOKUP(A16,'Lista Suspensa'!$A$1:$F$90,4,),0)</f>
        <v>0</v>
      </c>
      <c r="BT16" s="790">
        <f>IF(OR(BP16&gt;0,BQ16&gt;0),VLOOKUP(A16,'Lista Suspensa'!$A$1:$F$90,5,),0)</f>
        <v>0</v>
      </c>
      <c r="BU16" s="794">
        <f>IF(OR(BP16&gt;0,BQ16&gt;0),VLOOKUP(A16,'Lista Suspensa'!$A$1:$F$90,6,),0)</f>
        <v>0</v>
      </c>
      <c r="BV16" s="789"/>
      <c r="BW16" s="789">
        <f t="shared" si="11"/>
        <v>0</v>
      </c>
      <c r="BX16" s="790">
        <f>IF(BV16&gt;0,VLOOKUP(A16,'Lista Suspensa'!$A$1:$F$92,3,),0)</f>
        <v>0</v>
      </c>
      <c r="BY16" s="790">
        <f>IF(OR(BV16&gt;0,BW16&gt;0),VLOOKUP(A16,'Lista Suspensa'!$A$1:$F$90,4,),0)</f>
        <v>0</v>
      </c>
      <c r="BZ16" s="790">
        <f>IF(OR(BV16&gt;0,BW16&gt;0),VLOOKUP(A16,'Lista Suspensa'!$A$1:$F$90,5,),0)</f>
        <v>0</v>
      </c>
      <c r="CA16" s="794">
        <f>IF(OR(BV16&gt;0,BW16&gt;0),VLOOKUP(A16,'Lista Suspensa'!$A$1:$F$90,6,),0)</f>
        <v>0</v>
      </c>
      <c r="CB16" s="789"/>
      <c r="CC16" s="789">
        <f t="shared" si="12"/>
        <v>0</v>
      </c>
      <c r="CD16" s="790">
        <f>IF(CB16&gt;0,VLOOKUP(A16,'Lista Suspensa'!$A$1:$F$92,3,),0)</f>
        <v>0</v>
      </c>
      <c r="CE16" s="790">
        <f>IF(OR(CB16&gt;0,CC16&gt;0),VLOOKUP(A16,'Lista Suspensa'!$A$1:$F$90,4,),0)</f>
        <v>0</v>
      </c>
      <c r="CF16" s="790">
        <f>IF(OR(CB16&gt;0,CC16&gt;0),VLOOKUP(A16,'Lista Suspensa'!$A$1:$F$90,5,),0)</f>
        <v>0</v>
      </c>
      <c r="CG16" s="794">
        <f>IF(OR(CB16&gt;0,CC16&gt;0),VLOOKUP(A16,'Lista Suspensa'!$A$1:$F$90,6,),0)</f>
        <v>0</v>
      </c>
      <c r="CH16" s="789"/>
      <c r="CI16" s="789">
        <f t="shared" si="13"/>
        <v>0</v>
      </c>
      <c r="CJ16" s="790">
        <f>IF(CH16&gt;0,VLOOKUP(A16,'Lista Suspensa'!$A$1:$F$92,3,),0)</f>
        <v>0</v>
      </c>
      <c r="CK16" s="790">
        <f>IF(OR(CH16&gt;0,CI16&gt;0),VLOOKUP(A16,'Lista Suspensa'!$A$1:$F$90,4,),0)</f>
        <v>0</v>
      </c>
      <c r="CL16" s="790">
        <f>IF(OR(CH16&gt;0,CI16&gt;0),VLOOKUP(A16,'Lista Suspensa'!$A$1:$F$90,5,),0)</f>
        <v>0</v>
      </c>
      <c r="CM16" s="795">
        <f>IF(OR(CH16&gt;0,CI16&gt;0),VLOOKUP(A16,'Lista Suspensa'!$A$1:$F$90,6,),0)</f>
        <v>0</v>
      </c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</row>
    <row r="17" spans="1:108" x14ac:dyDescent="0.25">
      <c r="A17" s="351"/>
      <c r="B17" s="786"/>
      <c r="C17" s="786">
        <f t="shared" si="0"/>
        <v>0</v>
      </c>
      <c r="D17" s="787">
        <f>IF(B17&gt;0,VLOOKUP(A17,'Lista Suspensa'!$A$1:$F$92,3,),0)</f>
        <v>0</v>
      </c>
      <c r="E17" s="787">
        <f>IF(OR(B17&gt;0,C17&gt;0),VLOOKUP(A17,'Lista Suspensa'!$A$1:$F$90,4,),0)</f>
        <v>0</v>
      </c>
      <c r="F17" s="787">
        <f>IF(OR(B17&gt;0,C17&gt;0),VLOOKUP(A17,'Lista Suspensa'!$A$1:$F$90,5,),0)</f>
        <v>0</v>
      </c>
      <c r="G17" s="788">
        <f>IF(OR(B17&gt;0,C17&gt;0),VLOOKUP(A17,'Lista Suspensa'!$A$1:$F$90,6,),0)</f>
        <v>0</v>
      </c>
      <c r="H17" s="786"/>
      <c r="I17" s="786">
        <f t="shared" si="1"/>
        <v>0</v>
      </c>
      <c r="J17" s="787">
        <f>IF(H17&gt;0,VLOOKUP(A17,'Lista Suspensa'!$A$1:$F$92,3,),0)</f>
        <v>0</v>
      </c>
      <c r="K17" s="787">
        <f>IF(OR(H17&gt;0,I17&gt;0),VLOOKUP(A17,'Lista Suspensa'!$A$1:$F$90,4,),0)</f>
        <v>0</v>
      </c>
      <c r="L17" s="787">
        <f>IF(OR(H17&gt;0,I17&gt;0),VLOOKUP(A17,'Lista Suspensa'!$A$1:$F$90,5,),0)</f>
        <v>0</v>
      </c>
      <c r="M17" s="788">
        <f>IF(OR(H17&gt;0,I17&gt;0),VLOOKUP(A17,'Lista Suspensa'!$A$1:$F$90,6,),0)</f>
        <v>0</v>
      </c>
      <c r="N17" s="786"/>
      <c r="O17" s="786">
        <f t="shared" si="2"/>
        <v>0</v>
      </c>
      <c r="P17" s="787">
        <f>IF(N17&gt;0,VLOOKUP(A17,'Lista Suspensa'!$A$1:$F$92,3,),0)</f>
        <v>0</v>
      </c>
      <c r="Q17" s="787">
        <f>IF(OR(N17&gt;0,O17&gt;0),VLOOKUP(A17,'Lista Suspensa'!$A$1:$F$90,4,),0)</f>
        <v>0</v>
      </c>
      <c r="R17" s="787">
        <f>IF(OR(N17&gt;0,O17&gt;0),VLOOKUP(A17,'Lista Suspensa'!$A$1:$F$90,5,),0)</f>
        <v>0</v>
      </c>
      <c r="S17" s="788">
        <f>IF(OR(N17&gt;0,O17&gt;0),VLOOKUP(A17,'Lista Suspensa'!$A$1:$F$90,6,),0)</f>
        <v>0</v>
      </c>
      <c r="T17" s="786"/>
      <c r="U17" s="786">
        <f t="shared" si="3"/>
        <v>0</v>
      </c>
      <c r="V17" s="787">
        <f>IF(T17&gt;0,VLOOKUP(A17,'Lista Suspensa'!$A$1:$F$92,3,),0)</f>
        <v>0</v>
      </c>
      <c r="W17" s="787">
        <f>IF(OR(T17&gt;0,U17&gt;0),VLOOKUP(A17,'Lista Suspensa'!$A$1:$F$90,4,),0)</f>
        <v>0</v>
      </c>
      <c r="X17" s="787">
        <f>IF(OR(T17&gt;0,U17&gt;0),VLOOKUP(A17,'Lista Suspensa'!$A$1:$F$90,5,),0)</f>
        <v>0</v>
      </c>
      <c r="Y17" s="788">
        <f>IF(OR(T17&gt;0,U17&gt;0),VLOOKUP(A17,'Lista Suspensa'!$A$1:$F$90,6,),0)</f>
        <v>0</v>
      </c>
      <c r="Z17" s="786"/>
      <c r="AA17" s="786">
        <f t="shared" si="4"/>
        <v>0</v>
      </c>
      <c r="AB17" s="787">
        <f>IF(Z17&gt;0,VLOOKUP(A17,'Lista Suspensa'!$A$1:$F$92,3,),0)</f>
        <v>0</v>
      </c>
      <c r="AC17" s="787">
        <f>IF(OR(Z17&gt;0,AA17&gt;0),VLOOKUP(A17,'Lista Suspensa'!$A$1:$F$90,4,),0)</f>
        <v>0</v>
      </c>
      <c r="AD17" s="787">
        <f>IF(OR(Z17&gt;0,AA17&gt;0),VLOOKUP(A17,'Lista Suspensa'!$A$1:$F$90,5,),0)</f>
        <v>0</v>
      </c>
      <c r="AE17" s="788">
        <f>IF(OR(Z17&gt;0,AA17&gt;0),VLOOKUP(A17,'Lista Suspensa'!$A$1:$F$90,6,),0)</f>
        <v>0</v>
      </c>
      <c r="AF17" s="786"/>
      <c r="AG17" s="786">
        <f t="shared" si="5"/>
        <v>0</v>
      </c>
      <c r="AH17" s="787">
        <f>IF(AF17&gt;0,VLOOKUP(A17,'Lista Suspensa'!$A$1:$F$92,3,),0)</f>
        <v>0</v>
      </c>
      <c r="AI17" s="787">
        <f>IF(OR(AF17&gt;0,AG17&gt;0),VLOOKUP(A17,'Lista Suspensa'!$A$1:$F$90,4,),0)</f>
        <v>0</v>
      </c>
      <c r="AJ17" s="787">
        <f>IF(OR(AF17&gt;0,AG17&gt;0),VLOOKUP(A17,'Lista Suspensa'!$A$1:$F$90,5,),0)</f>
        <v>0</v>
      </c>
      <c r="AK17" s="788">
        <f>IF(OR(AF17&gt;0,AG17&gt;0),VLOOKUP(A17,'Lista Suspensa'!$A$1:$F$90,6,),0)</f>
        <v>0</v>
      </c>
      <c r="AL17" s="786"/>
      <c r="AM17" s="786">
        <f t="shared" si="6"/>
        <v>0</v>
      </c>
      <c r="AN17" s="787">
        <f>IF(AL17&gt;0,VLOOKUP(A17,'Lista Suspensa'!$A$1:$F$92,3,),0)</f>
        <v>0</v>
      </c>
      <c r="AO17" s="787">
        <f>IF(OR(AL17&gt;0,AM17&gt;0),VLOOKUP(A17,'Lista Suspensa'!$A$1:$F$90,4,),0)</f>
        <v>0</v>
      </c>
      <c r="AP17" s="787">
        <f>IF(OR(AL17&gt;0,AM17&gt;0),VLOOKUP(A17,'Lista Suspensa'!$A$1:$F$90,5,),0)</f>
        <v>0</v>
      </c>
      <c r="AQ17" s="788">
        <f>IF(OR(AL17&gt;0,AM17&gt;0),VLOOKUP(A17,'Lista Suspensa'!$A$1:$F$90,6,),0)</f>
        <v>0</v>
      </c>
      <c r="AR17" s="786"/>
      <c r="AS17" s="786">
        <f t="shared" si="7"/>
        <v>0</v>
      </c>
      <c r="AT17" s="787">
        <f>IF(AR17&gt;0,VLOOKUP(A17,'Lista Suspensa'!$A$1:$F$92,3,),0)</f>
        <v>0</v>
      </c>
      <c r="AU17" s="787">
        <f>IF(OR(AR17&gt;0,AS17&gt;0),VLOOKUP(A17,'Lista Suspensa'!$A$1:$F$90,4,),0)</f>
        <v>0</v>
      </c>
      <c r="AV17" s="787">
        <f>IF(OR(AR17&gt;0,AS17&gt;0),VLOOKUP(A17,'Lista Suspensa'!$A$1:$F$90,5,),0)</f>
        <v>0</v>
      </c>
      <c r="AW17" s="792">
        <f>IF(OR(AR17&gt;0,AS17&gt;0),VLOOKUP(A17,'Lista Suspensa'!$A$1:$F$90,6,),0)</f>
        <v>0</v>
      </c>
      <c r="AX17" s="786"/>
      <c r="AY17" s="786">
        <f t="shared" si="14"/>
        <v>0</v>
      </c>
      <c r="AZ17" s="787">
        <f>IF(AX17&gt;0,VLOOKUP(A17,'Lista Suspensa'!$A$1:$F$92,3,),0)</f>
        <v>0</v>
      </c>
      <c r="BA17" s="787">
        <f>IF(OR(AX17&gt;0,AY17&gt;0),VLOOKUP(A17,'Lista Suspensa'!$A$1:$F$90,4,),0)</f>
        <v>0</v>
      </c>
      <c r="BB17" s="787">
        <f>IF(OR(AX17&gt;0,AY17&gt;0),VLOOKUP(A17,'Lista Suspensa'!$A$1:$F$90,5,),0)</f>
        <v>0</v>
      </c>
      <c r="BC17" s="792">
        <f>IF(OR(AX17&gt;0,AY17&gt;0),VLOOKUP(A17,'Lista Suspensa'!$A$1:$F$90,6,),0)</f>
        <v>0</v>
      </c>
      <c r="BD17" s="786"/>
      <c r="BE17" s="786">
        <f t="shared" si="8"/>
        <v>0</v>
      </c>
      <c r="BF17" s="787">
        <f>IF(BD17&gt;0,VLOOKUP(A17,'Lista Suspensa'!$A$1:$F$92,3,),0)</f>
        <v>0</v>
      </c>
      <c r="BG17" s="787">
        <f>IF(OR(BD17&gt;0,BE17&gt;0),VLOOKUP(A17,'Lista Suspensa'!$A$1:$F$90,4,),0)</f>
        <v>0</v>
      </c>
      <c r="BH17" s="787">
        <f>IF(OR(BD17&gt;0,BE17&gt;0),VLOOKUP(A17,'Lista Suspensa'!$A$1:$F$90,5,),0)</f>
        <v>0</v>
      </c>
      <c r="BI17" s="792">
        <f>IF(OR(BD17&gt;0,BE17&gt;0),VLOOKUP(A17,'Lista Suspensa'!$A$1:$F$90,6,),0)</f>
        <v>0</v>
      </c>
      <c r="BJ17" s="786"/>
      <c r="BK17" s="786">
        <f t="shared" si="9"/>
        <v>0</v>
      </c>
      <c r="BL17" s="787">
        <f>IF(BJ17&gt;0,VLOOKUP(A17,'Lista Suspensa'!$A$1:$F$92,3,),0)</f>
        <v>0</v>
      </c>
      <c r="BM17" s="787">
        <f>IF(OR(BJ17&gt;0,BK17&gt;0),VLOOKUP(A17,'Lista Suspensa'!$A$1:$F$90,4,),0)</f>
        <v>0</v>
      </c>
      <c r="BN17" s="787">
        <f>IF(OR(BJ17&gt;0,BK17&gt;0),VLOOKUP(A17,'Lista Suspensa'!$A$1:$F$90,5,),0)</f>
        <v>0</v>
      </c>
      <c r="BO17" s="792">
        <f>IF(OR(BJ17&gt;0,BK17&gt;0),VLOOKUP(A17,'Lista Suspensa'!$A$1:$F$90,6,),0)</f>
        <v>0</v>
      </c>
      <c r="BP17" s="786"/>
      <c r="BQ17" s="786">
        <f t="shared" si="10"/>
        <v>0</v>
      </c>
      <c r="BR17" s="787">
        <f>IF(BP17&gt;0,VLOOKUP(A17,'Lista Suspensa'!$A$1:$F$92,3,),0)</f>
        <v>0</v>
      </c>
      <c r="BS17" s="787">
        <f>IF(OR(BP17&gt;0,BQ17&gt;0),VLOOKUP(A17,'Lista Suspensa'!$A$1:$F$90,4,),0)</f>
        <v>0</v>
      </c>
      <c r="BT17" s="787">
        <f>IF(OR(BP17&gt;0,BQ17&gt;0),VLOOKUP(A17,'Lista Suspensa'!$A$1:$F$90,5,),0)</f>
        <v>0</v>
      </c>
      <c r="BU17" s="792">
        <f>IF(OR(BP17&gt;0,BQ17&gt;0),VLOOKUP(A17,'Lista Suspensa'!$A$1:$F$90,6,),0)</f>
        <v>0</v>
      </c>
      <c r="BV17" s="786"/>
      <c r="BW17" s="786">
        <f t="shared" si="11"/>
        <v>0</v>
      </c>
      <c r="BX17" s="787">
        <f>IF(BV17&gt;0,VLOOKUP(A17,'Lista Suspensa'!$A$1:$F$92,3,),0)</f>
        <v>0</v>
      </c>
      <c r="BY17" s="787">
        <f>IF(OR(BV17&gt;0,BW17&gt;0),VLOOKUP(A17,'Lista Suspensa'!$A$1:$F$90,4,),0)</f>
        <v>0</v>
      </c>
      <c r="BZ17" s="787">
        <f>IF(OR(BV17&gt;0,BW17&gt;0),VLOOKUP(A17,'Lista Suspensa'!$A$1:$F$90,5,),0)</f>
        <v>0</v>
      </c>
      <c r="CA17" s="792">
        <f>IF(OR(BV17&gt;0,BW17&gt;0),VLOOKUP(A17,'Lista Suspensa'!$A$1:$F$90,6,),0)</f>
        <v>0</v>
      </c>
      <c r="CB17" s="786"/>
      <c r="CC17" s="786">
        <f t="shared" si="12"/>
        <v>0</v>
      </c>
      <c r="CD17" s="787">
        <f>IF(CB17&gt;0,VLOOKUP(A17,'Lista Suspensa'!$A$1:$F$92,3,),0)</f>
        <v>0</v>
      </c>
      <c r="CE17" s="787">
        <f>IF(OR(CB17&gt;0,CC17&gt;0),VLOOKUP(A17,'Lista Suspensa'!$A$1:$F$90,4,),0)</f>
        <v>0</v>
      </c>
      <c r="CF17" s="787">
        <f>IF(OR(CB17&gt;0,CC17&gt;0),VLOOKUP(A17,'Lista Suspensa'!$A$1:$F$90,5,),0)</f>
        <v>0</v>
      </c>
      <c r="CG17" s="792">
        <f>IF(OR(CB17&gt;0,CC17&gt;0),VLOOKUP(A17,'Lista Suspensa'!$A$1:$F$90,6,),0)</f>
        <v>0</v>
      </c>
      <c r="CH17" s="786"/>
      <c r="CI17" s="786">
        <f t="shared" si="13"/>
        <v>0</v>
      </c>
      <c r="CJ17" s="787">
        <f>IF(CH17&gt;0,VLOOKUP(A17,'Lista Suspensa'!$A$1:$F$92,3,),0)</f>
        <v>0</v>
      </c>
      <c r="CK17" s="787">
        <f>IF(OR(CH17&gt;0,CI17&gt;0),VLOOKUP(A17,'Lista Suspensa'!$A$1:$F$90,4,),0)</f>
        <v>0</v>
      </c>
      <c r="CL17" s="787">
        <f>IF(OR(CH17&gt;0,CI17&gt;0),VLOOKUP(A17,'Lista Suspensa'!$A$1:$F$90,5,),0)</f>
        <v>0</v>
      </c>
      <c r="CM17" s="793">
        <f>IF(OR(CH17&gt;0,CI17&gt;0),VLOOKUP(A17,'Lista Suspensa'!$A$1:$F$90,6,),0)</f>
        <v>0</v>
      </c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</row>
    <row r="18" spans="1:108" x14ac:dyDescent="0.25">
      <c r="A18" s="74"/>
      <c r="B18" s="789"/>
      <c r="C18" s="789">
        <f t="shared" si="0"/>
        <v>0</v>
      </c>
      <c r="D18" s="790">
        <f>IF(B18&gt;0,VLOOKUP(A18,'Lista Suspensa'!$A$1:$F$92,3,),0)</f>
        <v>0</v>
      </c>
      <c r="E18" s="790">
        <f>IF(OR(B18&gt;0,C18&gt;0),VLOOKUP(A18,'Lista Suspensa'!$A$1:$F$90,4,),0)</f>
        <v>0</v>
      </c>
      <c r="F18" s="790">
        <f>IF(OR(B18&gt;0,C18&gt;0),VLOOKUP(A18,'Lista Suspensa'!$A$1:$F$90,5,),0)</f>
        <v>0</v>
      </c>
      <c r="G18" s="791">
        <f>IF(OR(B18&gt;0,C18&gt;0),VLOOKUP(A18,'Lista Suspensa'!$A$1:$F$90,6,),0)</f>
        <v>0</v>
      </c>
      <c r="H18" s="789"/>
      <c r="I18" s="789">
        <f t="shared" si="1"/>
        <v>0</v>
      </c>
      <c r="J18" s="790">
        <f>IF(H18&gt;0,VLOOKUP(A18,'Lista Suspensa'!$A$1:$F$92,3,),0)</f>
        <v>0</v>
      </c>
      <c r="K18" s="790">
        <f>IF(OR(H18&gt;0,I18&gt;0),VLOOKUP(A18,'Lista Suspensa'!$A$1:$F$90,4,),0)</f>
        <v>0</v>
      </c>
      <c r="L18" s="790">
        <f>IF(OR(H18&gt;0,I18&gt;0),VLOOKUP(A18,'Lista Suspensa'!$A$1:$F$90,5,),0)</f>
        <v>0</v>
      </c>
      <c r="M18" s="791">
        <f>IF(OR(H18&gt;0,I18&gt;0),VLOOKUP(A18,'Lista Suspensa'!$A$1:$F$90,6,),0)</f>
        <v>0</v>
      </c>
      <c r="N18" s="789"/>
      <c r="O18" s="789">
        <f t="shared" si="2"/>
        <v>0</v>
      </c>
      <c r="P18" s="790">
        <f>IF(N18&gt;0,VLOOKUP(A18,'Lista Suspensa'!$A$1:$F$92,3,),0)</f>
        <v>0</v>
      </c>
      <c r="Q18" s="790">
        <f>IF(OR(N18&gt;0,O18&gt;0),VLOOKUP(A18,'Lista Suspensa'!$A$1:$F$90,4,),0)</f>
        <v>0</v>
      </c>
      <c r="R18" s="790">
        <f>IF(OR(N18&gt;0,O18&gt;0),VLOOKUP(A18,'Lista Suspensa'!$A$1:$F$90,5,),0)</f>
        <v>0</v>
      </c>
      <c r="S18" s="791">
        <f>IF(OR(N18&gt;0,O18&gt;0),VLOOKUP(A18,'Lista Suspensa'!$A$1:$F$90,6,),0)</f>
        <v>0</v>
      </c>
      <c r="T18" s="789"/>
      <c r="U18" s="789">
        <f t="shared" si="3"/>
        <v>0</v>
      </c>
      <c r="V18" s="790">
        <f>IF(T18&gt;0,VLOOKUP(A18,'Lista Suspensa'!$A$1:$F$92,3,),0)</f>
        <v>0</v>
      </c>
      <c r="W18" s="790">
        <f>IF(OR(T18&gt;0,U18&gt;0),VLOOKUP(A18,'Lista Suspensa'!$A$1:$F$90,4,),0)</f>
        <v>0</v>
      </c>
      <c r="X18" s="790">
        <f>IF(OR(T18&gt;0,U18&gt;0),VLOOKUP(A18,'Lista Suspensa'!$A$1:$F$90,5,),0)</f>
        <v>0</v>
      </c>
      <c r="Y18" s="791">
        <f>IF(OR(T18&gt;0,U18&gt;0),VLOOKUP(A18,'Lista Suspensa'!$A$1:$F$90,6,),0)</f>
        <v>0</v>
      </c>
      <c r="Z18" s="789"/>
      <c r="AA18" s="789">
        <f t="shared" si="4"/>
        <v>0</v>
      </c>
      <c r="AB18" s="790">
        <f>IF(Z18&gt;0,VLOOKUP(A18,'Lista Suspensa'!$A$1:$F$92,3,),0)</f>
        <v>0</v>
      </c>
      <c r="AC18" s="790">
        <f>IF(OR(Z18&gt;0,AA18&gt;0),VLOOKUP(A18,'Lista Suspensa'!$A$1:$F$90,4,),0)</f>
        <v>0</v>
      </c>
      <c r="AD18" s="790">
        <f>IF(OR(Z18&gt;0,AA18&gt;0),VLOOKUP(A18,'Lista Suspensa'!$A$1:$F$90,5,),0)</f>
        <v>0</v>
      </c>
      <c r="AE18" s="791">
        <f>IF(OR(Z18&gt;0,AA18&gt;0),VLOOKUP(A18,'Lista Suspensa'!$A$1:$F$90,6,),0)</f>
        <v>0</v>
      </c>
      <c r="AF18" s="789"/>
      <c r="AG18" s="789">
        <f t="shared" si="5"/>
        <v>0</v>
      </c>
      <c r="AH18" s="790">
        <f>IF(AF18&gt;0,VLOOKUP(A18,'Lista Suspensa'!$A$1:$F$92,3,),0)</f>
        <v>0</v>
      </c>
      <c r="AI18" s="790">
        <f>IF(OR(AF18&gt;0,AG18&gt;0),VLOOKUP(A18,'Lista Suspensa'!$A$1:$F$90,4,),0)</f>
        <v>0</v>
      </c>
      <c r="AJ18" s="790">
        <f>IF(OR(AF18&gt;0,AG18&gt;0),VLOOKUP(A18,'Lista Suspensa'!$A$1:$F$90,5,),0)</f>
        <v>0</v>
      </c>
      <c r="AK18" s="791">
        <f>IF(OR(AF18&gt;0,AG18&gt;0),VLOOKUP(A18,'Lista Suspensa'!$A$1:$F$90,6,),0)</f>
        <v>0</v>
      </c>
      <c r="AL18" s="789"/>
      <c r="AM18" s="789">
        <f t="shared" si="6"/>
        <v>0</v>
      </c>
      <c r="AN18" s="790">
        <f>IF(AL18&gt;0,VLOOKUP(A18,'Lista Suspensa'!$A$1:$F$92,3,),0)</f>
        <v>0</v>
      </c>
      <c r="AO18" s="790">
        <f>IF(OR(AL18&gt;0,AM18&gt;0),VLOOKUP(A18,'Lista Suspensa'!$A$1:$F$90,4,),0)</f>
        <v>0</v>
      </c>
      <c r="AP18" s="790">
        <f>IF(OR(AL18&gt;0,AM18&gt;0),VLOOKUP(A18,'Lista Suspensa'!$A$1:$F$90,5,),0)</f>
        <v>0</v>
      </c>
      <c r="AQ18" s="791">
        <f>IF(OR(AL18&gt;0,AM18&gt;0),VLOOKUP(A18,'Lista Suspensa'!$A$1:$F$90,6,),0)</f>
        <v>0</v>
      </c>
      <c r="AR18" s="789"/>
      <c r="AS18" s="789">
        <f t="shared" si="7"/>
        <v>0</v>
      </c>
      <c r="AT18" s="790">
        <f>IF(AR18&gt;0,VLOOKUP(A18,'Lista Suspensa'!$A$1:$F$92,3,),0)</f>
        <v>0</v>
      </c>
      <c r="AU18" s="790">
        <f>IF(OR(AR18&gt;0,AS18&gt;0),VLOOKUP(A18,'Lista Suspensa'!$A$1:$F$90,4,),0)</f>
        <v>0</v>
      </c>
      <c r="AV18" s="790">
        <f>IF(OR(AR18&gt;0,AS18&gt;0),VLOOKUP(A18,'Lista Suspensa'!$A$1:$F$90,5,),0)</f>
        <v>0</v>
      </c>
      <c r="AW18" s="794">
        <f>IF(OR(AR18&gt;0,AS18&gt;0),VLOOKUP(A18,'Lista Suspensa'!$A$1:$F$90,6,),0)</f>
        <v>0</v>
      </c>
      <c r="AX18" s="789"/>
      <c r="AY18" s="789">
        <f t="shared" si="14"/>
        <v>0</v>
      </c>
      <c r="AZ18" s="790">
        <f>IF(AX18&gt;0,VLOOKUP(A18,'Lista Suspensa'!$A$1:$F$92,3,),0)</f>
        <v>0</v>
      </c>
      <c r="BA18" s="790">
        <f>IF(OR(AX18&gt;0,AY18&gt;0),VLOOKUP(A18,'Lista Suspensa'!$A$1:$F$90,4,),0)</f>
        <v>0</v>
      </c>
      <c r="BB18" s="790">
        <f>IF(OR(AX18&gt;0,AY18&gt;0),VLOOKUP(A18,'Lista Suspensa'!$A$1:$F$90,5,),0)</f>
        <v>0</v>
      </c>
      <c r="BC18" s="794">
        <f>IF(OR(AX18&gt;0,AY18&gt;0),VLOOKUP(A18,'Lista Suspensa'!$A$1:$F$90,6,),0)</f>
        <v>0</v>
      </c>
      <c r="BD18" s="789"/>
      <c r="BE18" s="789">
        <f t="shared" si="8"/>
        <v>0</v>
      </c>
      <c r="BF18" s="790">
        <f>IF(BD18&gt;0,VLOOKUP(A18,'Lista Suspensa'!$A$1:$F$92,3,),0)</f>
        <v>0</v>
      </c>
      <c r="BG18" s="790">
        <f>IF(OR(BD18&gt;0,BE18&gt;0),VLOOKUP(A18,'Lista Suspensa'!$A$1:$F$90,4,),0)</f>
        <v>0</v>
      </c>
      <c r="BH18" s="790">
        <f>IF(OR(BD18&gt;0,BE18&gt;0),VLOOKUP(A18,'Lista Suspensa'!$A$1:$F$90,5,),0)</f>
        <v>0</v>
      </c>
      <c r="BI18" s="794">
        <f>IF(OR(BD18&gt;0,BE18&gt;0),VLOOKUP(A18,'Lista Suspensa'!$A$1:$F$90,6,),0)</f>
        <v>0</v>
      </c>
      <c r="BJ18" s="789"/>
      <c r="BK18" s="789">
        <f t="shared" si="9"/>
        <v>0</v>
      </c>
      <c r="BL18" s="790">
        <f>IF(BJ18&gt;0,VLOOKUP(A18,'Lista Suspensa'!$A$1:$F$92,3,),0)</f>
        <v>0</v>
      </c>
      <c r="BM18" s="790">
        <f>IF(OR(BJ18&gt;0,BK18&gt;0),VLOOKUP(A18,'Lista Suspensa'!$A$1:$F$90,4,),0)</f>
        <v>0</v>
      </c>
      <c r="BN18" s="790">
        <f>IF(OR(BJ18&gt;0,BK18&gt;0),VLOOKUP(A18,'Lista Suspensa'!$A$1:$F$90,5,),0)</f>
        <v>0</v>
      </c>
      <c r="BO18" s="794">
        <f>IF(OR(BJ18&gt;0,BK18&gt;0),VLOOKUP(A18,'Lista Suspensa'!$A$1:$F$90,6,),0)</f>
        <v>0</v>
      </c>
      <c r="BP18" s="789"/>
      <c r="BQ18" s="789">
        <f t="shared" si="10"/>
        <v>0</v>
      </c>
      <c r="BR18" s="790">
        <f>IF(BP18&gt;0,VLOOKUP(A18,'Lista Suspensa'!$A$1:$F$92,3,),0)</f>
        <v>0</v>
      </c>
      <c r="BS18" s="790">
        <f>IF(OR(BP18&gt;0,BQ18&gt;0),VLOOKUP(A18,'Lista Suspensa'!$A$1:$F$90,4,),0)</f>
        <v>0</v>
      </c>
      <c r="BT18" s="790">
        <f>IF(OR(BP18&gt;0,BQ18&gt;0),VLOOKUP(A18,'Lista Suspensa'!$A$1:$F$90,5,),0)</f>
        <v>0</v>
      </c>
      <c r="BU18" s="794">
        <f>IF(OR(BP18&gt;0,BQ18&gt;0),VLOOKUP(A18,'Lista Suspensa'!$A$1:$F$90,6,),0)</f>
        <v>0</v>
      </c>
      <c r="BV18" s="789"/>
      <c r="BW18" s="789">
        <f t="shared" si="11"/>
        <v>0</v>
      </c>
      <c r="BX18" s="790">
        <f>IF(BV18&gt;0,VLOOKUP(A18,'Lista Suspensa'!$A$1:$F$92,3,),0)</f>
        <v>0</v>
      </c>
      <c r="BY18" s="790">
        <f>IF(OR(BV18&gt;0,BW18&gt;0),VLOOKUP(A18,'Lista Suspensa'!$A$1:$F$90,4,),0)</f>
        <v>0</v>
      </c>
      <c r="BZ18" s="790">
        <f>IF(OR(BV18&gt;0,BW18&gt;0),VLOOKUP(A18,'Lista Suspensa'!$A$1:$F$90,5,),0)</f>
        <v>0</v>
      </c>
      <c r="CA18" s="794">
        <f>IF(OR(BV18&gt;0,BW18&gt;0),VLOOKUP(A18,'Lista Suspensa'!$A$1:$F$90,6,),0)</f>
        <v>0</v>
      </c>
      <c r="CB18" s="789"/>
      <c r="CC18" s="789">
        <f t="shared" si="12"/>
        <v>0</v>
      </c>
      <c r="CD18" s="790">
        <f>IF(CB18&gt;0,VLOOKUP(A18,'Lista Suspensa'!$A$1:$F$92,3,),0)</f>
        <v>0</v>
      </c>
      <c r="CE18" s="790">
        <f>IF(OR(CB18&gt;0,CC18&gt;0),VLOOKUP(A18,'Lista Suspensa'!$A$1:$F$90,4,),0)</f>
        <v>0</v>
      </c>
      <c r="CF18" s="790">
        <f>IF(OR(CB18&gt;0,CC18&gt;0),VLOOKUP(A18,'Lista Suspensa'!$A$1:$F$90,5,),0)</f>
        <v>0</v>
      </c>
      <c r="CG18" s="794">
        <f>IF(OR(CB18&gt;0,CC18&gt;0),VLOOKUP(A18,'Lista Suspensa'!$A$1:$F$90,6,),0)</f>
        <v>0</v>
      </c>
      <c r="CH18" s="789"/>
      <c r="CI18" s="789">
        <f t="shared" si="13"/>
        <v>0</v>
      </c>
      <c r="CJ18" s="790">
        <f>IF(CH18&gt;0,VLOOKUP(A18,'Lista Suspensa'!$A$1:$F$92,3,),0)</f>
        <v>0</v>
      </c>
      <c r="CK18" s="790">
        <f>IF(OR(CH18&gt;0,CI18&gt;0),VLOOKUP(A18,'Lista Suspensa'!$A$1:$F$90,4,),0)</f>
        <v>0</v>
      </c>
      <c r="CL18" s="790">
        <f>IF(OR(CH18&gt;0,CI18&gt;0),VLOOKUP(A18,'Lista Suspensa'!$A$1:$F$90,5,),0)</f>
        <v>0</v>
      </c>
      <c r="CM18" s="795">
        <f>IF(OR(CH18&gt;0,CI18&gt;0),VLOOKUP(A18,'Lista Suspensa'!$A$1:$F$90,6,),0)</f>
        <v>0</v>
      </c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</row>
    <row r="19" spans="1:108" x14ac:dyDescent="0.25">
      <c r="A19" s="351"/>
      <c r="B19" s="786"/>
      <c r="C19" s="786">
        <f t="shared" si="0"/>
        <v>0</v>
      </c>
      <c r="D19" s="787">
        <f>IF(B19&gt;0,VLOOKUP(A19,'Lista Suspensa'!$A$1:$F$92,3,),0)</f>
        <v>0</v>
      </c>
      <c r="E19" s="787">
        <f>IF(OR(B19&gt;0,C19&gt;0),VLOOKUP(A19,'Lista Suspensa'!$A$1:$F$90,4,),0)</f>
        <v>0</v>
      </c>
      <c r="F19" s="787">
        <f>IF(OR(B19&gt;0,C19&gt;0),VLOOKUP(A19,'Lista Suspensa'!$A$1:$F$90,5,),0)</f>
        <v>0</v>
      </c>
      <c r="G19" s="788">
        <f>IF(OR(B19&gt;0,C19&gt;0),VLOOKUP(A19,'Lista Suspensa'!$A$1:$F$90,6,),0)</f>
        <v>0</v>
      </c>
      <c r="H19" s="786"/>
      <c r="I19" s="786">
        <f t="shared" si="1"/>
        <v>0</v>
      </c>
      <c r="J19" s="787">
        <f>IF(H19&gt;0,VLOOKUP(A19,'Lista Suspensa'!$A$1:$F$92,3,),0)</f>
        <v>0</v>
      </c>
      <c r="K19" s="787">
        <f>IF(OR(H19&gt;0,I19&gt;0),VLOOKUP(A19,'Lista Suspensa'!$A$1:$F$90,4,),0)</f>
        <v>0</v>
      </c>
      <c r="L19" s="787">
        <f>IF(OR(H19&gt;0,I19&gt;0),VLOOKUP(A19,'Lista Suspensa'!$A$1:$F$90,5,),0)</f>
        <v>0</v>
      </c>
      <c r="M19" s="788">
        <f>IF(OR(H19&gt;0,I19&gt;0),VLOOKUP(A19,'Lista Suspensa'!$A$1:$F$90,6,),0)</f>
        <v>0</v>
      </c>
      <c r="N19" s="786"/>
      <c r="O19" s="786">
        <f t="shared" si="2"/>
        <v>0</v>
      </c>
      <c r="P19" s="787">
        <f>IF(N19&gt;0,VLOOKUP(A19,'Lista Suspensa'!$A$1:$F$92,3,),0)</f>
        <v>0</v>
      </c>
      <c r="Q19" s="787">
        <f>IF(OR(N19&gt;0,O19&gt;0),VLOOKUP(A19,'Lista Suspensa'!$A$1:$F$90,4,),0)</f>
        <v>0</v>
      </c>
      <c r="R19" s="787">
        <f>IF(OR(N19&gt;0,O19&gt;0),VLOOKUP(A19,'Lista Suspensa'!$A$1:$F$90,5,),0)</f>
        <v>0</v>
      </c>
      <c r="S19" s="788">
        <f>IF(OR(N19&gt;0,O19&gt;0),VLOOKUP(A19,'Lista Suspensa'!$A$1:$F$90,6,),0)</f>
        <v>0</v>
      </c>
      <c r="T19" s="786"/>
      <c r="U19" s="786">
        <f t="shared" si="3"/>
        <v>0</v>
      </c>
      <c r="V19" s="787">
        <f>IF(T19&gt;0,VLOOKUP(A19,'Lista Suspensa'!$A$1:$F$92,3,),0)</f>
        <v>0</v>
      </c>
      <c r="W19" s="787">
        <f>IF(OR(T19&gt;0,U19&gt;0),VLOOKUP(A19,'Lista Suspensa'!$A$1:$F$90,4,),0)</f>
        <v>0</v>
      </c>
      <c r="X19" s="787">
        <f>IF(OR(T19&gt;0,U19&gt;0),VLOOKUP(A19,'Lista Suspensa'!$A$1:$F$90,5,),0)</f>
        <v>0</v>
      </c>
      <c r="Y19" s="788">
        <f>IF(OR(T19&gt;0,U19&gt;0),VLOOKUP(A19,'Lista Suspensa'!$A$1:$F$90,6,),0)</f>
        <v>0</v>
      </c>
      <c r="Z19" s="786"/>
      <c r="AA19" s="786">
        <f t="shared" si="4"/>
        <v>0</v>
      </c>
      <c r="AB19" s="787">
        <f>IF(Z19&gt;0,VLOOKUP(A19,'Lista Suspensa'!$A$1:$F$92,3,),0)</f>
        <v>0</v>
      </c>
      <c r="AC19" s="787">
        <f>IF(OR(Z19&gt;0,AA19&gt;0),VLOOKUP(A19,'Lista Suspensa'!$A$1:$F$90,4,),0)</f>
        <v>0</v>
      </c>
      <c r="AD19" s="787">
        <f>IF(OR(Z19&gt;0,AA19&gt;0),VLOOKUP(A19,'Lista Suspensa'!$A$1:$F$90,5,),0)</f>
        <v>0</v>
      </c>
      <c r="AE19" s="788">
        <f>IF(OR(Z19&gt;0,AA19&gt;0),VLOOKUP(A19,'Lista Suspensa'!$A$1:$F$90,6,),0)</f>
        <v>0</v>
      </c>
      <c r="AF19" s="786"/>
      <c r="AG19" s="786">
        <f t="shared" si="5"/>
        <v>0</v>
      </c>
      <c r="AH19" s="787">
        <f>IF(AF19&gt;0,VLOOKUP(A19,'Lista Suspensa'!$A$1:$F$92,3,),0)</f>
        <v>0</v>
      </c>
      <c r="AI19" s="787">
        <f>IF(OR(AF19&gt;0,AG19&gt;0),VLOOKUP(A19,'Lista Suspensa'!$A$1:$F$90,4,),0)</f>
        <v>0</v>
      </c>
      <c r="AJ19" s="787">
        <f>IF(OR(AF19&gt;0,AG19&gt;0),VLOOKUP(A19,'Lista Suspensa'!$A$1:$F$90,5,),0)</f>
        <v>0</v>
      </c>
      <c r="AK19" s="788">
        <f>IF(OR(AF19&gt;0,AG19&gt;0),VLOOKUP(A19,'Lista Suspensa'!$A$1:$F$90,6,),0)</f>
        <v>0</v>
      </c>
      <c r="AL19" s="786"/>
      <c r="AM19" s="786">
        <f t="shared" si="6"/>
        <v>0</v>
      </c>
      <c r="AN19" s="787">
        <f>IF(AL19&gt;0,VLOOKUP(A19,'Lista Suspensa'!$A$1:$F$92,3,),0)</f>
        <v>0</v>
      </c>
      <c r="AO19" s="787">
        <f>IF(OR(AL19&gt;0,AM19&gt;0),VLOOKUP(A19,'Lista Suspensa'!$A$1:$F$90,4,),0)</f>
        <v>0</v>
      </c>
      <c r="AP19" s="787">
        <f>IF(OR(AL19&gt;0,AM19&gt;0),VLOOKUP(A19,'Lista Suspensa'!$A$1:$F$90,5,),0)</f>
        <v>0</v>
      </c>
      <c r="AQ19" s="788">
        <f>IF(OR(AL19&gt;0,AM19&gt;0),VLOOKUP(A19,'Lista Suspensa'!$A$1:$F$90,6,),0)</f>
        <v>0</v>
      </c>
      <c r="AR19" s="786"/>
      <c r="AS19" s="786">
        <f t="shared" si="7"/>
        <v>0</v>
      </c>
      <c r="AT19" s="787">
        <f>IF(AR19&gt;0,VLOOKUP(A19,'Lista Suspensa'!$A$1:$F$92,3,),0)</f>
        <v>0</v>
      </c>
      <c r="AU19" s="787">
        <f>IF(OR(AR19&gt;0,AS19&gt;0),VLOOKUP(A19,'Lista Suspensa'!$A$1:$F$90,4,),0)</f>
        <v>0</v>
      </c>
      <c r="AV19" s="787">
        <f>IF(OR(AR19&gt;0,AS19&gt;0),VLOOKUP(A19,'Lista Suspensa'!$A$1:$F$90,5,),0)</f>
        <v>0</v>
      </c>
      <c r="AW19" s="792">
        <f>IF(OR(AR19&gt;0,AS19&gt;0),VLOOKUP(A19,'Lista Suspensa'!$A$1:$F$90,6,),0)</f>
        <v>0</v>
      </c>
      <c r="AX19" s="786"/>
      <c r="AY19" s="786">
        <f t="shared" si="14"/>
        <v>0</v>
      </c>
      <c r="AZ19" s="787">
        <f>IF(AX19&gt;0,VLOOKUP(A19,'Lista Suspensa'!$A$1:$F$92,3,),0)</f>
        <v>0</v>
      </c>
      <c r="BA19" s="787">
        <f>IF(OR(AX19&gt;0,AY19&gt;0),VLOOKUP(A19,'Lista Suspensa'!$A$1:$F$90,4,),0)</f>
        <v>0</v>
      </c>
      <c r="BB19" s="787">
        <f>IF(OR(AX19&gt;0,AY19&gt;0),VLOOKUP(A19,'Lista Suspensa'!$A$1:$F$90,5,),0)</f>
        <v>0</v>
      </c>
      <c r="BC19" s="792">
        <f>IF(OR(AX19&gt;0,AY19&gt;0),VLOOKUP(A19,'Lista Suspensa'!$A$1:$F$90,6,),0)</f>
        <v>0</v>
      </c>
      <c r="BD19" s="786"/>
      <c r="BE19" s="786">
        <f t="shared" si="8"/>
        <v>0</v>
      </c>
      <c r="BF19" s="787">
        <f>IF(BD19&gt;0,VLOOKUP(A19,'Lista Suspensa'!$A$1:$F$92,3,),0)</f>
        <v>0</v>
      </c>
      <c r="BG19" s="787">
        <f>IF(OR(BD19&gt;0,BE19&gt;0),VLOOKUP(A19,'Lista Suspensa'!$A$1:$F$90,4,),0)</f>
        <v>0</v>
      </c>
      <c r="BH19" s="787">
        <f>IF(OR(BD19&gt;0,BE19&gt;0),VLOOKUP(A19,'Lista Suspensa'!$A$1:$F$90,5,),0)</f>
        <v>0</v>
      </c>
      <c r="BI19" s="792">
        <f>IF(OR(BD19&gt;0,BE19&gt;0),VLOOKUP(A19,'Lista Suspensa'!$A$1:$F$90,6,),0)</f>
        <v>0</v>
      </c>
      <c r="BJ19" s="786"/>
      <c r="BK19" s="786">
        <f t="shared" si="9"/>
        <v>0</v>
      </c>
      <c r="BL19" s="787">
        <f>IF(BJ19&gt;0,VLOOKUP(A19,'Lista Suspensa'!$A$1:$F$92,3,),0)</f>
        <v>0</v>
      </c>
      <c r="BM19" s="787">
        <f>IF(OR(BJ19&gt;0,BK19&gt;0),VLOOKUP(A19,'Lista Suspensa'!$A$1:$F$90,4,),0)</f>
        <v>0</v>
      </c>
      <c r="BN19" s="787">
        <f>IF(OR(BJ19&gt;0,BK19&gt;0),VLOOKUP(A19,'Lista Suspensa'!$A$1:$F$90,5,),0)</f>
        <v>0</v>
      </c>
      <c r="BO19" s="792">
        <f>IF(OR(BJ19&gt;0,BK19&gt;0),VLOOKUP(A19,'Lista Suspensa'!$A$1:$F$90,6,),0)</f>
        <v>0</v>
      </c>
      <c r="BP19" s="786"/>
      <c r="BQ19" s="786">
        <f t="shared" si="10"/>
        <v>0</v>
      </c>
      <c r="BR19" s="787">
        <f>IF(BP19&gt;0,VLOOKUP(A19,'Lista Suspensa'!$A$1:$F$92,3,),0)</f>
        <v>0</v>
      </c>
      <c r="BS19" s="787">
        <f>IF(OR(BP19&gt;0,BQ19&gt;0),VLOOKUP(A19,'Lista Suspensa'!$A$1:$F$90,4,),0)</f>
        <v>0</v>
      </c>
      <c r="BT19" s="787">
        <f>IF(OR(BP19&gt;0,BQ19&gt;0),VLOOKUP(A19,'Lista Suspensa'!$A$1:$F$90,5,),0)</f>
        <v>0</v>
      </c>
      <c r="BU19" s="792">
        <f>IF(OR(BP19&gt;0,BQ19&gt;0),VLOOKUP(A19,'Lista Suspensa'!$A$1:$F$90,6,),0)</f>
        <v>0</v>
      </c>
      <c r="BV19" s="786"/>
      <c r="BW19" s="786">
        <f t="shared" si="11"/>
        <v>0</v>
      </c>
      <c r="BX19" s="787">
        <f>IF(BV19&gt;0,VLOOKUP(A19,'Lista Suspensa'!$A$1:$F$92,3,),0)</f>
        <v>0</v>
      </c>
      <c r="BY19" s="787">
        <f>IF(OR(BV19&gt;0,BW19&gt;0),VLOOKUP(A19,'Lista Suspensa'!$A$1:$F$90,4,),0)</f>
        <v>0</v>
      </c>
      <c r="BZ19" s="787">
        <f>IF(OR(BV19&gt;0,BW19&gt;0),VLOOKUP(A19,'Lista Suspensa'!$A$1:$F$90,5,),0)</f>
        <v>0</v>
      </c>
      <c r="CA19" s="792">
        <f>IF(OR(BV19&gt;0,BW19&gt;0),VLOOKUP(A19,'Lista Suspensa'!$A$1:$F$90,6,),0)</f>
        <v>0</v>
      </c>
      <c r="CB19" s="786"/>
      <c r="CC19" s="786">
        <f t="shared" si="12"/>
        <v>0</v>
      </c>
      <c r="CD19" s="787">
        <f>IF(CB19&gt;0,VLOOKUP(A19,'Lista Suspensa'!$A$1:$F$92,3,),0)</f>
        <v>0</v>
      </c>
      <c r="CE19" s="787">
        <f>IF(OR(CB19&gt;0,CC19&gt;0),VLOOKUP(A19,'Lista Suspensa'!$A$1:$F$90,4,),0)</f>
        <v>0</v>
      </c>
      <c r="CF19" s="787">
        <f>IF(OR(CB19&gt;0,CC19&gt;0),VLOOKUP(A19,'Lista Suspensa'!$A$1:$F$90,5,),0)</f>
        <v>0</v>
      </c>
      <c r="CG19" s="792">
        <f>IF(OR(CB19&gt;0,CC19&gt;0),VLOOKUP(A19,'Lista Suspensa'!$A$1:$F$90,6,),0)</f>
        <v>0</v>
      </c>
      <c r="CH19" s="786"/>
      <c r="CI19" s="786">
        <f t="shared" si="13"/>
        <v>0</v>
      </c>
      <c r="CJ19" s="787">
        <f>IF(CH19&gt;0,VLOOKUP(A19,'Lista Suspensa'!$A$1:$F$92,3,),0)</f>
        <v>0</v>
      </c>
      <c r="CK19" s="787">
        <f>IF(OR(CH19&gt;0,CI19&gt;0),VLOOKUP(A19,'Lista Suspensa'!$A$1:$F$90,4,),0)</f>
        <v>0</v>
      </c>
      <c r="CL19" s="787">
        <f>IF(OR(CH19&gt;0,CI19&gt;0),VLOOKUP(A19,'Lista Suspensa'!$A$1:$F$90,5,),0)</f>
        <v>0</v>
      </c>
      <c r="CM19" s="793">
        <f>IF(OR(CH19&gt;0,CI19&gt;0),VLOOKUP(A19,'Lista Suspensa'!$A$1:$F$90,6,),0)</f>
        <v>0</v>
      </c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</row>
    <row r="20" spans="1:108" x14ac:dyDescent="0.25">
      <c r="A20" s="74"/>
      <c r="B20" s="789"/>
      <c r="C20" s="789">
        <f t="shared" si="0"/>
        <v>0</v>
      </c>
      <c r="D20" s="790">
        <f>IF(B20&gt;0,VLOOKUP(A20,'Lista Suspensa'!$A$1:$F$92,3,),0)</f>
        <v>0</v>
      </c>
      <c r="E20" s="790">
        <f>IF(OR(B20&gt;0,C20&gt;0),VLOOKUP(A20,'Lista Suspensa'!$A$1:$F$90,4,),0)</f>
        <v>0</v>
      </c>
      <c r="F20" s="790">
        <f>IF(OR(B20&gt;0,C20&gt;0),VLOOKUP(A20,'Lista Suspensa'!$A$1:$F$90,5,),0)</f>
        <v>0</v>
      </c>
      <c r="G20" s="791">
        <f>IF(OR(B20&gt;0,C20&gt;0),VLOOKUP(A20,'Lista Suspensa'!$A$1:$F$90,6,),0)</f>
        <v>0</v>
      </c>
      <c r="H20" s="789"/>
      <c r="I20" s="789">
        <f t="shared" si="1"/>
        <v>0</v>
      </c>
      <c r="J20" s="790">
        <f>IF(H20&gt;0,VLOOKUP(A20,'Lista Suspensa'!$A$1:$F$92,3,),0)</f>
        <v>0</v>
      </c>
      <c r="K20" s="790">
        <f>IF(OR(H20&gt;0,I20&gt;0),VLOOKUP(A20,'Lista Suspensa'!$A$1:$F$90,4,),0)</f>
        <v>0</v>
      </c>
      <c r="L20" s="790">
        <f>IF(OR(H20&gt;0,I20&gt;0),VLOOKUP(A20,'Lista Suspensa'!$A$1:$F$90,5,),0)</f>
        <v>0</v>
      </c>
      <c r="M20" s="791">
        <f>IF(OR(H20&gt;0,I20&gt;0),VLOOKUP(A20,'Lista Suspensa'!$A$1:$F$90,6,),0)</f>
        <v>0</v>
      </c>
      <c r="N20" s="789"/>
      <c r="O20" s="789">
        <f t="shared" si="2"/>
        <v>0</v>
      </c>
      <c r="P20" s="790">
        <f>IF(N20&gt;0,VLOOKUP(A20,'Lista Suspensa'!$A$1:$F$92,3,),0)</f>
        <v>0</v>
      </c>
      <c r="Q20" s="790">
        <f>IF(OR(N20&gt;0,O20&gt;0),VLOOKUP(A20,'Lista Suspensa'!$A$1:$F$90,4,),0)</f>
        <v>0</v>
      </c>
      <c r="R20" s="790">
        <f>IF(OR(N20&gt;0,O20&gt;0),VLOOKUP(A20,'Lista Suspensa'!$A$1:$F$90,5,),0)</f>
        <v>0</v>
      </c>
      <c r="S20" s="791">
        <f>IF(OR(N20&gt;0,O20&gt;0),VLOOKUP(A20,'Lista Suspensa'!$A$1:$F$90,6,),0)</f>
        <v>0</v>
      </c>
      <c r="T20" s="789"/>
      <c r="U20" s="789">
        <f t="shared" si="3"/>
        <v>0</v>
      </c>
      <c r="V20" s="790">
        <f>IF(T20&gt;0,VLOOKUP(A20,'Lista Suspensa'!$A$1:$F$92,3,),0)</f>
        <v>0</v>
      </c>
      <c r="W20" s="790">
        <f>IF(OR(T20&gt;0,U20&gt;0),VLOOKUP(A20,'Lista Suspensa'!$A$1:$F$90,4,),0)</f>
        <v>0</v>
      </c>
      <c r="X20" s="790">
        <f>IF(OR(T20&gt;0,U20&gt;0),VLOOKUP(A20,'Lista Suspensa'!$A$1:$F$90,5,),0)</f>
        <v>0</v>
      </c>
      <c r="Y20" s="791">
        <f>IF(OR(T20&gt;0,U20&gt;0),VLOOKUP(A20,'Lista Suspensa'!$A$1:$F$90,6,),0)</f>
        <v>0</v>
      </c>
      <c r="Z20" s="789"/>
      <c r="AA20" s="789">
        <f t="shared" si="4"/>
        <v>0</v>
      </c>
      <c r="AB20" s="790">
        <f>IF(Z20&gt;0,VLOOKUP(A20,'Lista Suspensa'!$A$1:$F$92,3,),0)</f>
        <v>0</v>
      </c>
      <c r="AC20" s="790">
        <f>IF(OR(Z20&gt;0,AA20&gt;0),VLOOKUP(A20,'Lista Suspensa'!$A$1:$F$90,4,),0)</f>
        <v>0</v>
      </c>
      <c r="AD20" s="790">
        <f>IF(OR(Z20&gt;0,AA20&gt;0),VLOOKUP(A20,'Lista Suspensa'!$A$1:$F$90,5,),0)</f>
        <v>0</v>
      </c>
      <c r="AE20" s="791">
        <f>IF(OR(Z20&gt;0,AA20&gt;0),VLOOKUP(A20,'Lista Suspensa'!$A$1:$F$90,6,),0)</f>
        <v>0</v>
      </c>
      <c r="AF20" s="789"/>
      <c r="AG20" s="789">
        <f t="shared" si="5"/>
        <v>0</v>
      </c>
      <c r="AH20" s="790">
        <f>IF(AF20&gt;0,VLOOKUP(A20,'Lista Suspensa'!$A$1:$F$92,3,),0)</f>
        <v>0</v>
      </c>
      <c r="AI20" s="790">
        <f>IF(OR(AF20&gt;0,AG20&gt;0),VLOOKUP(A20,'Lista Suspensa'!$A$1:$F$90,4,),0)</f>
        <v>0</v>
      </c>
      <c r="AJ20" s="790">
        <f>IF(OR(AF20&gt;0,AG20&gt;0),VLOOKUP(A20,'Lista Suspensa'!$A$1:$F$90,5,),0)</f>
        <v>0</v>
      </c>
      <c r="AK20" s="791">
        <f>IF(OR(AF20&gt;0,AG20&gt;0),VLOOKUP(A20,'Lista Suspensa'!$A$1:$F$90,6,),0)</f>
        <v>0</v>
      </c>
      <c r="AL20" s="789"/>
      <c r="AM20" s="789">
        <f t="shared" si="6"/>
        <v>0</v>
      </c>
      <c r="AN20" s="790">
        <f>IF(AL20&gt;0,VLOOKUP(A20,'Lista Suspensa'!$A$1:$F$92,3,),0)</f>
        <v>0</v>
      </c>
      <c r="AO20" s="790">
        <f>IF(OR(AL20&gt;0,AM20&gt;0),VLOOKUP(A20,'Lista Suspensa'!$A$1:$F$90,4,),0)</f>
        <v>0</v>
      </c>
      <c r="AP20" s="790">
        <f>IF(OR(AL20&gt;0,AM20&gt;0),VLOOKUP(A20,'Lista Suspensa'!$A$1:$F$90,5,),0)</f>
        <v>0</v>
      </c>
      <c r="AQ20" s="791">
        <f>IF(OR(AL20&gt;0,AM20&gt;0),VLOOKUP(A20,'Lista Suspensa'!$A$1:$F$90,6,),0)</f>
        <v>0</v>
      </c>
      <c r="AR20" s="789"/>
      <c r="AS20" s="789">
        <f t="shared" si="7"/>
        <v>0</v>
      </c>
      <c r="AT20" s="790">
        <f>IF(AR20&gt;0,VLOOKUP(A20,'Lista Suspensa'!$A$1:$F$92,3,),0)</f>
        <v>0</v>
      </c>
      <c r="AU20" s="790">
        <f>IF(OR(AR20&gt;0,AS20&gt;0),VLOOKUP(A20,'Lista Suspensa'!$A$1:$F$90,4,),0)</f>
        <v>0</v>
      </c>
      <c r="AV20" s="790">
        <f>IF(OR(AR20&gt;0,AS20&gt;0),VLOOKUP(A20,'Lista Suspensa'!$A$1:$F$90,5,),0)</f>
        <v>0</v>
      </c>
      <c r="AW20" s="794">
        <f>IF(OR(AR20&gt;0,AS20&gt;0),VLOOKUP(A20,'Lista Suspensa'!$A$1:$F$90,6,),0)</f>
        <v>0</v>
      </c>
      <c r="AX20" s="789"/>
      <c r="AY20" s="789">
        <f t="shared" si="14"/>
        <v>0</v>
      </c>
      <c r="AZ20" s="790">
        <f>IF(AX20&gt;0,VLOOKUP(A20,'Lista Suspensa'!$A$1:$F$92,3,),0)</f>
        <v>0</v>
      </c>
      <c r="BA20" s="790">
        <f>IF(OR(AX20&gt;0,AY20&gt;0),VLOOKUP(A20,'Lista Suspensa'!$A$1:$F$90,4,),0)</f>
        <v>0</v>
      </c>
      <c r="BB20" s="790">
        <f>IF(OR(AX20&gt;0,AY20&gt;0),VLOOKUP(A20,'Lista Suspensa'!$A$1:$F$90,5,),0)</f>
        <v>0</v>
      </c>
      <c r="BC20" s="794">
        <f>IF(OR(AX20&gt;0,AY20&gt;0),VLOOKUP(A20,'Lista Suspensa'!$A$1:$F$90,6,),0)</f>
        <v>0</v>
      </c>
      <c r="BD20" s="789"/>
      <c r="BE20" s="789">
        <f t="shared" si="8"/>
        <v>0</v>
      </c>
      <c r="BF20" s="790">
        <f>IF(BD20&gt;0,VLOOKUP(A20,'Lista Suspensa'!$A$1:$F$92,3,),0)</f>
        <v>0</v>
      </c>
      <c r="BG20" s="790">
        <f>IF(OR(BD20&gt;0,BE20&gt;0),VLOOKUP(A20,'Lista Suspensa'!$A$1:$F$90,4,),0)</f>
        <v>0</v>
      </c>
      <c r="BH20" s="790">
        <f>IF(OR(BD20&gt;0,BE20&gt;0),VLOOKUP(A20,'Lista Suspensa'!$A$1:$F$90,5,),0)</f>
        <v>0</v>
      </c>
      <c r="BI20" s="794">
        <f>IF(OR(BD20&gt;0,BE20&gt;0),VLOOKUP(A20,'Lista Suspensa'!$A$1:$F$90,6,),0)</f>
        <v>0</v>
      </c>
      <c r="BJ20" s="789"/>
      <c r="BK20" s="789">
        <f t="shared" si="9"/>
        <v>0</v>
      </c>
      <c r="BL20" s="790">
        <f>IF(BJ20&gt;0,VLOOKUP(A20,'Lista Suspensa'!$A$1:$F$92,3,),0)</f>
        <v>0</v>
      </c>
      <c r="BM20" s="790">
        <f>IF(OR(BJ20&gt;0,BK20&gt;0),VLOOKUP(A20,'Lista Suspensa'!$A$1:$F$90,4,),0)</f>
        <v>0</v>
      </c>
      <c r="BN20" s="790">
        <f>IF(OR(BJ20&gt;0,BK20&gt;0),VLOOKUP(A20,'Lista Suspensa'!$A$1:$F$90,5,),0)</f>
        <v>0</v>
      </c>
      <c r="BO20" s="794">
        <f>IF(OR(BJ20&gt;0,BK20&gt;0),VLOOKUP(A20,'Lista Suspensa'!$A$1:$F$90,6,),0)</f>
        <v>0</v>
      </c>
      <c r="BP20" s="789"/>
      <c r="BQ20" s="789">
        <f t="shared" si="10"/>
        <v>0</v>
      </c>
      <c r="BR20" s="790">
        <f>IF(BP20&gt;0,VLOOKUP(A20,'Lista Suspensa'!$A$1:$F$92,3,),0)</f>
        <v>0</v>
      </c>
      <c r="BS20" s="790">
        <f>IF(OR(BP20&gt;0,BQ20&gt;0),VLOOKUP(A20,'Lista Suspensa'!$A$1:$F$90,4,),0)</f>
        <v>0</v>
      </c>
      <c r="BT20" s="790">
        <f>IF(OR(BP20&gt;0,BQ20&gt;0),VLOOKUP(A20,'Lista Suspensa'!$A$1:$F$90,5,),0)</f>
        <v>0</v>
      </c>
      <c r="BU20" s="794">
        <f>IF(OR(BP20&gt;0,BQ20&gt;0),VLOOKUP(A20,'Lista Suspensa'!$A$1:$F$90,6,),0)</f>
        <v>0</v>
      </c>
      <c r="BV20" s="789"/>
      <c r="BW20" s="789">
        <f t="shared" si="11"/>
        <v>0</v>
      </c>
      <c r="BX20" s="790">
        <f>IF(BV20&gt;0,VLOOKUP(A20,'Lista Suspensa'!$A$1:$F$92,3,),0)</f>
        <v>0</v>
      </c>
      <c r="BY20" s="790">
        <f>IF(OR(BV20&gt;0,BW20&gt;0),VLOOKUP(A20,'Lista Suspensa'!$A$1:$F$90,4,),0)</f>
        <v>0</v>
      </c>
      <c r="BZ20" s="790">
        <f>IF(OR(BV20&gt;0,BW20&gt;0),VLOOKUP(A20,'Lista Suspensa'!$A$1:$F$90,5,),0)</f>
        <v>0</v>
      </c>
      <c r="CA20" s="794">
        <f>IF(OR(BV20&gt;0,BW20&gt;0),VLOOKUP(A20,'Lista Suspensa'!$A$1:$F$90,6,),0)</f>
        <v>0</v>
      </c>
      <c r="CB20" s="789"/>
      <c r="CC20" s="789">
        <f t="shared" si="12"/>
        <v>0</v>
      </c>
      <c r="CD20" s="790">
        <f>IF(CB20&gt;0,VLOOKUP(A20,'Lista Suspensa'!$A$1:$F$92,3,),0)</f>
        <v>0</v>
      </c>
      <c r="CE20" s="790">
        <f>IF(OR(CB20&gt;0,CC20&gt;0),VLOOKUP(A20,'Lista Suspensa'!$A$1:$F$90,4,),0)</f>
        <v>0</v>
      </c>
      <c r="CF20" s="790">
        <f>IF(OR(CB20&gt;0,CC20&gt;0),VLOOKUP(A20,'Lista Suspensa'!$A$1:$F$90,5,),0)</f>
        <v>0</v>
      </c>
      <c r="CG20" s="794">
        <f>IF(OR(CB20&gt;0,CC20&gt;0),VLOOKUP(A20,'Lista Suspensa'!$A$1:$F$90,6,),0)</f>
        <v>0</v>
      </c>
      <c r="CH20" s="789"/>
      <c r="CI20" s="789">
        <f t="shared" si="13"/>
        <v>0</v>
      </c>
      <c r="CJ20" s="790">
        <f>IF(CH20&gt;0,VLOOKUP(A20,'Lista Suspensa'!$A$1:$F$92,3,),0)</f>
        <v>0</v>
      </c>
      <c r="CK20" s="790">
        <f>IF(OR(CH20&gt;0,CI20&gt;0),VLOOKUP(A20,'Lista Suspensa'!$A$1:$F$90,4,),0)</f>
        <v>0</v>
      </c>
      <c r="CL20" s="790">
        <f>IF(OR(CH20&gt;0,CI20&gt;0),VLOOKUP(A20,'Lista Suspensa'!$A$1:$F$90,5,),0)</f>
        <v>0</v>
      </c>
      <c r="CM20" s="795">
        <f>IF(OR(CH20&gt;0,CI20&gt;0),VLOOKUP(A20,'Lista Suspensa'!$A$1:$F$90,6,),0)</f>
        <v>0</v>
      </c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</row>
    <row r="21" spans="1:108" ht="15.75" customHeight="1" x14ac:dyDescent="0.25">
      <c r="A21" s="351"/>
      <c r="B21" s="786"/>
      <c r="C21" s="786">
        <f t="shared" si="0"/>
        <v>0</v>
      </c>
      <c r="D21" s="787">
        <f>IF(B21&gt;0,VLOOKUP(A21,'Lista Suspensa'!$A$1:$F$92,3,),0)</f>
        <v>0</v>
      </c>
      <c r="E21" s="787">
        <f>IF(OR(B21&gt;0,C21&gt;0),VLOOKUP(A21,'Lista Suspensa'!$A$1:$F$90,4,),0)</f>
        <v>0</v>
      </c>
      <c r="F21" s="787">
        <f>IF(OR(B21&gt;0,C21&gt;0),VLOOKUP(A21,'Lista Suspensa'!$A$1:$F$90,5,),0)</f>
        <v>0</v>
      </c>
      <c r="G21" s="788">
        <f>IF(OR(B21&gt;0,C21&gt;0),VLOOKUP(A21,'Lista Suspensa'!$A$1:$F$90,6,),0)</f>
        <v>0</v>
      </c>
      <c r="H21" s="786"/>
      <c r="I21" s="786">
        <f t="shared" si="1"/>
        <v>0</v>
      </c>
      <c r="J21" s="787">
        <f>IF(H21&gt;0,VLOOKUP(A21,'Lista Suspensa'!$A$1:$F$92,3,),0)</f>
        <v>0</v>
      </c>
      <c r="K21" s="787">
        <f>IF(OR(H21&gt;0,I21&gt;0),VLOOKUP(A21,'Lista Suspensa'!$A$1:$F$90,4,),0)</f>
        <v>0</v>
      </c>
      <c r="L21" s="787">
        <f>IF(OR(H21&gt;0,I21&gt;0),VLOOKUP(A21,'Lista Suspensa'!$A$1:$F$90,5,),0)</f>
        <v>0</v>
      </c>
      <c r="M21" s="788">
        <f>IF(OR(H21&gt;0,I21&gt;0),VLOOKUP(A21,'Lista Suspensa'!$A$1:$F$90,6,),0)</f>
        <v>0</v>
      </c>
      <c r="N21" s="786"/>
      <c r="O21" s="786">
        <f t="shared" si="2"/>
        <v>0</v>
      </c>
      <c r="P21" s="787">
        <f>IF(N21&gt;0,VLOOKUP(A21,'Lista Suspensa'!$A$1:$F$92,3,),0)</f>
        <v>0</v>
      </c>
      <c r="Q21" s="787">
        <f>IF(OR(N21&gt;0,O21&gt;0),VLOOKUP(A21,'Lista Suspensa'!$A$1:$F$90,4,),0)</f>
        <v>0</v>
      </c>
      <c r="R21" s="787">
        <f>IF(OR(N21&gt;0,O21&gt;0),VLOOKUP(A21,'Lista Suspensa'!$A$1:$F$90,5,),0)</f>
        <v>0</v>
      </c>
      <c r="S21" s="788">
        <f>IF(OR(N21&gt;0,O21&gt;0),VLOOKUP(A21,'Lista Suspensa'!$A$1:$F$90,6,),0)</f>
        <v>0</v>
      </c>
      <c r="T21" s="786"/>
      <c r="U21" s="786">
        <f t="shared" si="3"/>
        <v>0</v>
      </c>
      <c r="V21" s="787">
        <f>IF(T21&gt;0,VLOOKUP(A21,'Lista Suspensa'!$A$1:$F$92,3,),0)</f>
        <v>0</v>
      </c>
      <c r="W21" s="787">
        <f>IF(OR(T21&gt;0,U21&gt;0),VLOOKUP(A21,'Lista Suspensa'!$A$1:$F$90,4,),0)</f>
        <v>0</v>
      </c>
      <c r="X21" s="787">
        <f>IF(OR(T21&gt;0,U21&gt;0),VLOOKUP(A21,'Lista Suspensa'!$A$1:$F$90,5,),0)</f>
        <v>0</v>
      </c>
      <c r="Y21" s="788">
        <f>IF(OR(T21&gt;0,U21&gt;0),VLOOKUP(A21,'Lista Suspensa'!$A$1:$F$90,6,),0)</f>
        <v>0</v>
      </c>
      <c r="Z21" s="786"/>
      <c r="AA21" s="786">
        <f t="shared" si="4"/>
        <v>0</v>
      </c>
      <c r="AB21" s="787">
        <f>IF(Z21&gt;0,VLOOKUP(A21,'Lista Suspensa'!$A$1:$F$92,3,),0)</f>
        <v>0</v>
      </c>
      <c r="AC21" s="787">
        <f>IF(OR(Z21&gt;0,AA21&gt;0),VLOOKUP(A21,'Lista Suspensa'!$A$1:$F$90,4,),0)</f>
        <v>0</v>
      </c>
      <c r="AD21" s="787">
        <f>IF(OR(Z21&gt;0,AA21&gt;0),VLOOKUP(A21,'Lista Suspensa'!$A$1:$F$90,5,),0)</f>
        <v>0</v>
      </c>
      <c r="AE21" s="788">
        <f>IF(OR(Z21&gt;0,AA21&gt;0),VLOOKUP(A21,'Lista Suspensa'!$A$1:$F$90,6,),0)</f>
        <v>0</v>
      </c>
      <c r="AF21" s="786"/>
      <c r="AG21" s="786">
        <f t="shared" si="5"/>
        <v>0</v>
      </c>
      <c r="AH21" s="787">
        <f>IF(AF21&gt;0,VLOOKUP(A21,'Lista Suspensa'!$A$1:$F$92,3,),0)</f>
        <v>0</v>
      </c>
      <c r="AI21" s="787">
        <f>IF(OR(AF21&gt;0,AG21&gt;0),VLOOKUP(A21,'Lista Suspensa'!$A$1:$F$90,4,),0)</f>
        <v>0</v>
      </c>
      <c r="AJ21" s="787">
        <f>IF(OR(AF21&gt;0,AG21&gt;0),VLOOKUP(A21,'Lista Suspensa'!$A$1:$F$90,5,),0)</f>
        <v>0</v>
      </c>
      <c r="AK21" s="788">
        <f>IF(OR(AF21&gt;0,AG21&gt;0),VLOOKUP(A21,'Lista Suspensa'!$A$1:$F$90,6,),0)</f>
        <v>0</v>
      </c>
      <c r="AL21" s="786"/>
      <c r="AM21" s="786">
        <f t="shared" si="6"/>
        <v>0</v>
      </c>
      <c r="AN21" s="787">
        <f>IF(AL21&gt;0,VLOOKUP(A21,'Lista Suspensa'!$A$1:$F$92,3,),0)</f>
        <v>0</v>
      </c>
      <c r="AO21" s="787">
        <f>IF(OR(AL21&gt;0,AM21&gt;0),VLOOKUP(A21,'Lista Suspensa'!$A$1:$F$90,4,),0)</f>
        <v>0</v>
      </c>
      <c r="AP21" s="787">
        <f>IF(OR(AL21&gt;0,AM21&gt;0),VLOOKUP(A21,'Lista Suspensa'!$A$1:$F$90,5,),0)</f>
        <v>0</v>
      </c>
      <c r="AQ21" s="788">
        <f>IF(OR(AL21&gt;0,AM21&gt;0),VLOOKUP(A21,'Lista Suspensa'!$A$1:$F$90,6,),0)</f>
        <v>0</v>
      </c>
      <c r="AR21" s="786"/>
      <c r="AS21" s="786">
        <f t="shared" si="7"/>
        <v>0</v>
      </c>
      <c r="AT21" s="787">
        <f>IF(AR21&gt;0,VLOOKUP(A21,'Lista Suspensa'!$A$1:$F$92,3,),0)</f>
        <v>0</v>
      </c>
      <c r="AU21" s="787">
        <f>IF(OR(AR21&gt;0,AS21&gt;0),VLOOKUP(A21,'Lista Suspensa'!$A$1:$F$90,4,),0)</f>
        <v>0</v>
      </c>
      <c r="AV21" s="787">
        <f>IF(OR(AR21&gt;0,AS21&gt;0),VLOOKUP(A21,'Lista Suspensa'!$A$1:$F$90,5,),0)</f>
        <v>0</v>
      </c>
      <c r="AW21" s="792">
        <f>IF(OR(AR21&gt;0,AS21&gt;0),VLOOKUP(A21,'Lista Suspensa'!$A$1:$F$90,6,),0)</f>
        <v>0</v>
      </c>
      <c r="AX21" s="786"/>
      <c r="AY21" s="786">
        <f t="shared" si="14"/>
        <v>0</v>
      </c>
      <c r="AZ21" s="787">
        <f>IF(AX21&gt;0,VLOOKUP(A21,'Lista Suspensa'!$A$1:$F$92,3,),0)</f>
        <v>0</v>
      </c>
      <c r="BA21" s="787">
        <f>IF(OR(AX21&gt;0,AY21&gt;0),VLOOKUP(A21,'Lista Suspensa'!$A$1:$F$90,4,),0)</f>
        <v>0</v>
      </c>
      <c r="BB21" s="787">
        <f>IF(OR(AX21&gt;0,AY21&gt;0),VLOOKUP(A21,'Lista Suspensa'!$A$1:$F$90,5,),0)</f>
        <v>0</v>
      </c>
      <c r="BC21" s="792">
        <f>IF(OR(AX21&gt;0,AY21&gt;0),VLOOKUP(A21,'Lista Suspensa'!$A$1:$F$90,6,),0)</f>
        <v>0</v>
      </c>
      <c r="BD21" s="786"/>
      <c r="BE21" s="786">
        <f t="shared" si="8"/>
        <v>0</v>
      </c>
      <c r="BF21" s="787">
        <f>IF(BD21&gt;0,VLOOKUP(A21,'Lista Suspensa'!$A$1:$F$92,3,),0)</f>
        <v>0</v>
      </c>
      <c r="BG21" s="787">
        <f>IF(OR(BD21&gt;0,BE21&gt;0),VLOOKUP(A21,'Lista Suspensa'!$A$1:$F$90,4,),0)</f>
        <v>0</v>
      </c>
      <c r="BH21" s="787">
        <f>IF(OR(BD21&gt;0,BE21&gt;0),VLOOKUP(A21,'Lista Suspensa'!$A$1:$F$90,5,),0)</f>
        <v>0</v>
      </c>
      <c r="BI21" s="792">
        <f>IF(OR(BD21&gt;0,BE21&gt;0),VLOOKUP(A21,'Lista Suspensa'!$A$1:$F$90,6,),0)</f>
        <v>0</v>
      </c>
      <c r="BJ21" s="786"/>
      <c r="BK21" s="786">
        <f t="shared" si="9"/>
        <v>0</v>
      </c>
      <c r="BL21" s="787">
        <f>IF(BJ21&gt;0,VLOOKUP(A21,'Lista Suspensa'!$A$1:$F$92,3,),0)</f>
        <v>0</v>
      </c>
      <c r="BM21" s="787">
        <f>IF(OR(BJ21&gt;0,BK21&gt;0),VLOOKUP(A21,'Lista Suspensa'!$A$1:$F$90,4,),0)</f>
        <v>0</v>
      </c>
      <c r="BN21" s="787">
        <f>IF(OR(BJ21&gt;0,BK21&gt;0),VLOOKUP(A21,'Lista Suspensa'!$A$1:$F$90,5,),0)</f>
        <v>0</v>
      </c>
      <c r="BO21" s="792">
        <f>IF(OR(BJ21&gt;0,BK21&gt;0),VLOOKUP(A21,'Lista Suspensa'!$A$1:$F$90,6,),0)</f>
        <v>0</v>
      </c>
      <c r="BP21" s="786"/>
      <c r="BQ21" s="786">
        <f t="shared" si="10"/>
        <v>0</v>
      </c>
      <c r="BR21" s="787">
        <f>IF(BP21&gt;0,VLOOKUP(A21,'Lista Suspensa'!$A$1:$F$92,3,),0)</f>
        <v>0</v>
      </c>
      <c r="BS21" s="787">
        <f>IF(OR(BP21&gt;0,BQ21&gt;0),VLOOKUP(A21,'Lista Suspensa'!$A$1:$F$90,4,),0)</f>
        <v>0</v>
      </c>
      <c r="BT21" s="787">
        <f>IF(OR(BP21&gt;0,BQ21&gt;0),VLOOKUP(A21,'Lista Suspensa'!$A$1:$F$90,5,),0)</f>
        <v>0</v>
      </c>
      <c r="BU21" s="792">
        <f>IF(OR(BP21&gt;0,BQ21&gt;0),VLOOKUP(A21,'Lista Suspensa'!$A$1:$F$90,6,),0)</f>
        <v>0</v>
      </c>
      <c r="BV21" s="786"/>
      <c r="BW21" s="786">
        <f t="shared" si="11"/>
        <v>0</v>
      </c>
      <c r="BX21" s="787">
        <f>IF(BV21&gt;0,VLOOKUP(A21,'Lista Suspensa'!$A$1:$F$92,3,),0)</f>
        <v>0</v>
      </c>
      <c r="BY21" s="787">
        <f>IF(OR(BV21&gt;0,BW21&gt;0),VLOOKUP(A21,'Lista Suspensa'!$A$1:$F$90,4,),0)</f>
        <v>0</v>
      </c>
      <c r="BZ21" s="787">
        <f>IF(OR(BV21&gt;0,BW21&gt;0),VLOOKUP(A21,'Lista Suspensa'!$A$1:$F$90,5,),0)</f>
        <v>0</v>
      </c>
      <c r="CA21" s="792">
        <f>IF(OR(BV21&gt;0,BW21&gt;0),VLOOKUP(A21,'Lista Suspensa'!$A$1:$F$90,6,),0)</f>
        <v>0</v>
      </c>
      <c r="CB21" s="786"/>
      <c r="CC21" s="786">
        <f t="shared" si="12"/>
        <v>0</v>
      </c>
      <c r="CD21" s="787">
        <f>IF(CB21&gt;0,VLOOKUP(A21,'Lista Suspensa'!$A$1:$F$92,3,),0)</f>
        <v>0</v>
      </c>
      <c r="CE21" s="787">
        <f>IF(OR(CB21&gt;0,CC21&gt;0),VLOOKUP(A21,'Lista Suspensa'!$A$1:$F$90,4,),0)</f>
        <v>0</v>
      </c>
      <c r="CF21" s="787">
        <f>IF(OR(CB21&gt;0,CC21&gt;0),VLOOKUP(A21,'Lista Suspensa'!$A$1:$F$90,5,),0)</f>
        <v>0</v>
      </c>
      <c r="CG21" s="792">
        <f>IF(OR(CB21&gt;0,CC21&gt;0),VLOOKUP(A21,'Lista Suspensa'!$A$1:$F$90,6,),0)</f>
        <v>0</v>
      </c>
      <c r="CH21" s="786"/>
      <c r="CI21" s="786">
        <f t="shared" si="13"/>
        <v>0</v>
      </c>
      <c r="CJ21" s="787">
        <f>IF(CH21&gt;0,VLOOKUP(A21,'Lista Suspensa'!$A$1:$F$92,3,),0)</f>
        <v>0</v>
      </c>
      <c r="CK21" s="787">
        <f>IF(OR(CH21&gt;0,CI21&gt;0),VLOOKUP(A21,'Lista Suspensa'!$A$1:$F$90,4,),0)</f>
        <v>0</v>
      </c>
      <c r="CL21" s="787">
        <f>IF(OR(CH21&gt;0,CI21&gt;0),VLOOKUP(A21,'Lista Suspensa'!$A$1:$F$90,5,),0)</f>
        <v>0</v>
      </c>
      <c r="CM21" s="793">
        <f>IF(OR(CH21&gt;0,CI21&gt;0),VLOOKUP(A21,'Lista Suspensa'!$A$1:$F$90,6,),0)</f>
        <v>0</v>
      </c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</row>
    <row r="22" spans="1:108" ht="15.75" customHeight="1" x14ac:dyDescent="0.25">
      <c r="A22" s="74"/>
      <c r="B22" s="789"/>
      <c r="C22" s="789">
        <f t="shared" si="0"/>
        <v>0</v>
      </c>
      <c r="D22" s="790">
        <f>IF(B22&gt;0,VLOOKUP(A22,'Lista Suspensa'!$A$1:$F$92,3,),0)</f>
        <v>0</v>
      </c>
      <c r="E22" s="790">
        <f>IF(OR(B22&gt;0,C22&gt;0),VLOOKUP(A22,'Lista Suspensa'!$A$1:$F$90,4,),0)</f>
        <v>0</v>
      </c>
      <c r="F22" s="790">
        <f>IF(OR(B22&gt;0,C22&gt;0),VLOOKUP(A22,'Lista Suspensa'!$A$1:$F$90,5,),0)</f>
        <v>0</v>
      </c>
      <c r="G22" s="791">
        <f>IF(OR(B22&gt;0,C22&gt;0),VLOOKUP(A22,'Lista Suspensa'!$A$1:$F$90,6,),0)</f>
        <v>0</v>
      </c>
      <c r="H22" s="789"/>
      <c r="I22" s="789">
        <f t="shared" si="1"/>
        <v>0</v>
      </c>
      <c r="J22" s="790">
        <f>IF(H22&gt;0,VLOOKUP(A22,'Lista Suspensa'!$A$1:$F$92,3,),0)</f>
        <v>0</v>
      </c>
      <c r="K22" s="790">
        <f>IF(OR(H22&gt;0,I22&gt;0),VLOOKUP(A22,'Lista Suspensa'!$A$1:$F$90,4,),0)</f>
        <v>0</v>
      </c>
      <c r="L22" s="790">
        <f>IF(OR(H22&gt;0,I22&gt;0),VLOOKUP(A22,'Lista Suspensa'!$A$1:$F$90,5,),0)</f>
        <v>0</v>
      </c>
      <c r="M22" s="791">
        <f>IF(OR(H22&gt;0,I22&gt;0),VLOOKUP(A22,'Lista Suspensa'!$A$1:$F$90,6,),0)</f>
        <v>0</v>
      </c>
      <c r="N22" s="789"/>
      <c r="O22" s="789">
        <f t="shared" si="2"/>
        <v>0</v>
      </c>
      <c r="P22" s="790">
        <f>IF(N22&gt;0,VLOOKUP(A22,'Lista Suspensa'!$A$1:$F$92,3,),0)</f>
        <v>0</v>
      </c>
      <c r="Q22" s="790">
        <f>IF(OR(N22&gt;0,O22&gt;0),VLOOKUP(A22,'Lista Suspensa'!$A$1:$F$90,4,),0)</f>
        <v>0</v>
      </c>
      <c r="R22" s="790">
        <f>IF(OR(N22&gt;0,O22&gt;0),VLOOKUP(A22,'Lista Suspensa'!$A$1:$F$90,5,),0)</f>
        <v>0</v>
      </c>
      <c r="S22" s="791">
        <f>IF(OR(N22&gt;0,O22&gt;0),VLOOKUP(A22,'Lista Suspensa'!$A$1:$F$90,6,),0)</f>
        <v>0</v>
      </c>
      <c r="T22" s="789"/>
      <c r="U22" s="789">
        <f t="shared" si="3"/>
        <v>0</v>
      </c>
      <c r="V22" s="790">
        <f>IF(T22&gt;0,VLOOKUP(A22,'Lista Suspensa'!$A$1:$F$92,3,),0)</f>
        <v>0</v>
      </c>
      <c r="W22" s="790">
        <f>IF(OR(T22&gt;0,U22&gt;0),VLOOKUP(A22,'Lista Suspensa'!$A$1:$F$90,4,),0)</f>
        <v>0</v>
      </c>
      <c r="X22" s="790">
        <f>IF(OR(T22&gt;0,U22&gt;0),VLOOKUP(A22,'Lista Suspensa'!$A$1:$F$90,5,),0)</f>
        <v>0</v>
      </c>
      <c r="Y22" s="791">
        <f>IF(OR(T22&gt;0,U22&gt;0),VLOOKUP(A22,'Lista Suspensa'!$A$1:$F$90,6,),0)</f>
        <v>0</v>
      </c>
      <c r="Z22" s="789"/>
      <c r="AA22" s="789">
        <f t="shared" si="4"/>
        <v>0</v>
      </c>
      <c r="AB22" s="790">
        <f>IF(Z22&gt;0,VLOOKUP(A22,'Lista Suspensa'!$A$1:$F$92,3,),0)</f>
        <v>0</v>
      </c>
      <c r="AC22" s="790">
        <f>IF(OR(Z22&gt;0,AA22&gt;0),VLOOKUP(A22,'Lista Suspensa'!$A$1:$F$90,4,),0)</f>
        <v>0</v>
      </c>
      <c r="AD22" s="790">
        <f>IF(OR(Z22&gt;0,AA22&gt;0),VLOOKUP(A22,'Lista Suspensa'!$A$1:$F$90,5,),0)</f>
        <v>0</v>
      </c>
      <c r="AE22" s="791">
        <f>IF(OR(Z22&gt;0,AA22&gt;0),VLOOKUP(A22,'Lista Suspensa'!$A$1:$F$90,6,),0)</f>
        <v>0</v>
      </c>
      <c r="AF22" s="789"/>
      <c r="AG22" s="789">
        <f t="shared" si="5"/>
        <v>0</v>
      </c>
      <c r="AH22" s="790">
        <f>IF(AF22&gt;0,VLOOKUP(A22,'Lista Suspensa'!$A$1:$F$92,3,),0)</f>
        <v>0</v>
      </c>
      <c r="AI22" s="790">
        <f>IF(OR(AF22&gt;0,AG22&gt;0),VLOOKUP(A22,'Lista Suspensa'!$A$1:$F$90,4,),0)</f>
        <v>0</v>
      </c>
      <c r="AJ22" s="790">
        <f>IF(OR(AF22&gt;0,AG22&gt;0),VLOOKUP(A22,'Lista Suspensa'!$A$1:$F$90,5,),0)</f>
        <v>0</v>
      </c>
      <c r="AK22" s="791">
        <f>IF(OR(AF22&gt;0,AG22&gt;0),VLOOKUP(A22,'Lista Suspensa'!$A$1:$F$90,6,),0)</f>
        <v>0</v>
      </c>
      <c r="AL22" s="789"/>
      <c r="AM22" s="789">
        <f t="shared" si="6"/>
        <v>0</v>
      </c>
      <c r="AN22" s="790">
        <f>IF(AL22&gt;0,VLOOKUP(A22,'Lista Suspensa'!$A$1:$F$92,3,),0)</f>
        <v>0</v>
      </c>
      <c r="AO22" s="790">
        <f>IF(OR(AL22&gt;0,AM22&gt;0),VLOOKUP(A22,'Lista Suspensa'!$A$1:$F$90,4,),0)</f>
        <v>0</v>
      </c>
      <c r="AP22" s="790">
        <f>IF(OR(AL22&gt;0,AM22&gt;0),VLOOKUP(A22,'Lista Suspensa'!$A$1:$F$90,5,),0)</f>
        <v>0</v>
      </c>
      <c r="AQ22" s="791">
        <f>IF(OR(AL22&gt;0,AM22&gt;0),VLOOKUP(A22,'Lista Suspensa'!$A$1:$F$90,6,),0)</f>
        <v>0</v>
      </c>
      <c r="AR22" s="789"/>
      <c r="AS22" s="789">
        <f t="shared" si="7"/>
        <v>0</v>
      </c>
      <c r="AT22" s="790">
        <f>IF(AR22&gt;0,VLOOKUP(A22,'Lista Suspensa'!$A$1:$F$92,3,),0)</f>
        <v>0</v>
      </c>
      <c r="AU22" s="790">
        <f>IF(OR(AR22&gt;0,AS22&gt;0),VLOOKUP(A22,'Lista Suspensa'!$A$1:$F$90,4,),0)</f>
        <v>0</v>
      </c>
      <c r="AV22" s="790">
        <f>IF(OR(AR22&gt;0,AS22&gt;0),VLOOKUP(A22,'Lista Suspensa'!$A$1:$F$90,5,),0)</f>
        <v>0</v>
      </c>
      <c r="AW22" s="794">
        <f>IF(OR(AR22&gt;0,AS22&gt;0),VLOOKUP(A22,'Lista Suspensa'!$A$1:$F$90,6,),0)</f>
        <v>0</v>
      </c>
      <c r="AX22" s="789"/>
      <c r="AY22" s="789">
        <f t="shared" si="14"/>
        <v>0</v>
      </c>
      <c r="AZ22" s="790">
        <f>IF(AX22&gt;0,VLOOKUP(A22,'Lista Suspensa'!$A$1:$F$92,3,),0)</f>
        <v>0</v>
      </c>
      <c r="BA22" s="790">
        <f>IF(OR(AX22&gt;0,AY22&gt;0),VLOOKUP(A22,'Lista Suspensa'!$A$1:$F$90,4,),0)</f>
        <v>0</v>
      </c>
      <c r="BB22" s="790">
        <f>IF(OR(AX22&gt;0,AY22&gt;0),VLOOKUP(A22,'Lista Suspensa'!$A$1:$F$90,5,),0)</f>
        <v>0</v>
      </c>
      <c r="BC22" s="794">
        <f>IF(OR(AX22&gt;0,AY22&gt;0),VLOOKUP(A22,'Lista Suspensa'!$A$1:$F$90,6,),0)</f>
        <v>0</v>
      </c>
      <c r="BD22" s="789"/>
      <c r="BE22" s="789">
        <f t="shared" si="8"/>
        <v>0</v>
      </c>
      <c r="BF22" s="790">
        <f>IF(BD22&gt;0,VLOOKUP(A22,'Lista Suspensa'!$A$1:$F$92,3,),0)</f>
        <v>0</v>
      </c>
      <c r="BG22" s="790">
        <f>IF(OR(BD22&gt;0,BE22&gt;0),VLOOKUP(A22,'Lista Suspensa'!$A$1:$F$90,4,),0)</f>
        <v>0</v>
      </c>
      <c r="BH22" s="790">
        <f>IF(OR(BD22&gt;0,BE22&gt;0),VLOOKUP(A22,'Lista Suspensa'!$A$1:$F$90,5,),0)</f>
        <v>0</v>
      </c>
      <c r="BI22" s="794">
        <f>IF(OR(BD22&gt;0,BE22&gt;0),VLOOKUP(A22,'Lista Suspensa'!$A$1:$F$90,6,),0)</f>
        <v>0</v>
      </c>
      <c r="BJ22" s="789"/>
      <c r="BK22" s="789">
        <f t="shared" si="9"/>
        <v>0</v>
      </c>
      <c r="BL22" s="790">
        <f>IF(BJ22&gt;0,VLOOKUP(A22,'Lista Suspensa'!$A$1:$F$92,3,),0)</f>
        <v>0</v>
      </c>
      <c r="BM22" s="790">
        <f>IF(OR(BJ22&gt;0,BK22&gt;0),VLOOKUP(A22,'Lista Suspensa'!$A$1:$F$90,4,),0)</f>
        <v>0</v>
      </c>
      <c r="BN22" s="790">
        <f>IF(OR(BJ22&gt;0,BK22&gt;0),VLOOKUP(A22,'Lista Suspensa'!$A$1:$F$90,5,),0)</f>
        <v>0</v>
      </c>
      <c r="BO22" s="794">
        <f>IF(OR(BJ22&gt;0,BK22&gt;0),VLOOKUP(A22,'Lista Suspensa'!$A$1:$F$90,6,),0)</f>
        <v>0</v>
      </c>
      <c r="BP22" s="789"/>
      <c r="BQ22" s="789">
        <f t="shared" si="10"/>
        <v>0</v>
      </c>
      <c r="BR22" s="790">
        <f>IF(BP22&gt;0,VLOOKUP(A22,'Lista Suspensa'!$A$1:$F$92,3,),0)</f>
        <v>0</v>
      </c>
      <c r="BS22" s="790">
        <f>IF(OR(BP22&gt;0,BQ22&gt;0),VLOOKUP(A22,'Lista Suspensa'!$A$1:$F$90,4,),0)</f>
        <v>0</v>
      </c>
      <c r="BT22" s="790">
        <f>IF(OR(BP22&gt;0,BQ22&gt;0),VLOOKUP(A22,'Lista Suspensa'!$A$1:$F$90,5,),0)</f>
        <v>0</v>
      </c>
      <c r="BU22" s="794">
        <f>IF(OR(BP22&gt;0,BQ22&gt;0),VLOOKUP(A22,'Lista Suspensa'!$A$1:$F$90,6,),0)</f>
        <v>0</v>
      </c>
      <c r="BV22" s="789"/>
      <c r="BW22" s="789">
        <f t="shared" si="11"/>
        <v>0</v>
      </c>
      <c r="BX22" s="790">
        <f>IF(BV22&gt;0,VLOOKUP(A22,'Lista Suspensa'!$A$1:$F$92,3,),0)</f>
        <v>0</v>
      </c>
      <c r="BY22" s="790">
        <f>IF(OR(BV22&gt;0,BW22&gt;0),VLOOKUP(A22,'Lista Suspensa'!$A$1:$F$90,4,),0)</f>
        <v>0</v>
      </c>
      <c r="BZ22" s="790">
        <f>IF(OR(BV22&gt;0,BW22&gt;0),VLOOKUP(A22,'Lista Suspensa'!$A$1:$F$90,5,),0)</f>
        <v>0</v>
      </c>
      <c r="CA22" s="794">
        <f>IF(OR(BV22&gt;0,BW22&gt;0),VLOOKUP(A22,'Lista Suspensa'!$A$1:$F$90,6,),0)</f>
        <v>0</v>
      </c>
      <c r="CB22" s="789"/>
      <c r="CC22" s="789">
        <f t="shared" si="12"/>
        <v>0</v>
      </c>
      <c r="CD22" s="790">
        <f>IF(CB22&gt;0,VLOOKUP(A22,'Lista Suspensa'!$A$1:$F$92,3,),0)</f>
        <v>0</v>
      </c>
      <c r="CE22" s="790">
        <f>IF(OR(CB22&gt;0,CC22&gt;0),VLOOKUP(A22,'Lista Suspensa'!$A$1:$F$90,4,),0)</f>
        <v>0</v>
      </c>
      <c r="CF22" s="790">
        <f>IF(OR(CB22&gt;0,CC22&gt;0),VLOOKUP(A22,'Lista Suspensa'!$A$1:$F$90,5,),0)</f>
        <v>0</v>
      </c>
      <c r="CG22" s="794">
        <f>IF(OR(CB22&gt;0,CC22&gt;0),VLOOKUP(A22,'Lista Suspensa'!$A$1:$F$90,6,),0)</f>
        <v>0</v>
      </c>
      <c r="CH22" s="789"/>
      <c r="CI22" s="789">
        <f t="shared" si="13"/>
        <v>0</v>
      </c>
      <c r="CJ22" s="790">
        <f>IF(CH22&gt;0,VLOOKUP(A22,'Lista Suspensa'!$A$1:$F$92,3,),0)</f>
        <v>0</v>
      </c>
      <c r="CK22" s="790">
        <f>IF(OR(CH22&gt;0,CI22&gt;0),VLOOKUP(A22,'Lista Suspensa'!$A$1:$F$90,4,),0)</f>
        <v>0</v>
      </c>
      <c r="CL22" s="790">
        <f>IF(OR(CH22&gt;0,CI22&gt;0),VLOOKUP(A22,'Lista Suspensa'!$A$1:$F$90,5,),0)</f>
        <v>0</v>
      </c>
      <c r="CM22" s="795">
        <f>IF(OR(CH22&gt;0,CI22&gt;0),VLOOKUP(A22,'Lista Suspensa'!$A$1:$F$90,6,),0)</f>
        <v>0</v>
      </c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</row>
    <row r="23" spans="1:108" ht="15.75" customHeight="1" x14ac:dyDescent="0.25">
      <c r="A23" s="351"/>
      <c r="B23" s="786"/>
      <c r="C23" s="786">
        <f t="shared" si="0"/>
        <v>0</v>
      </c>
      <c r="D23" s="787">
        <f>IF(B23&gt;0,VLOOKUP(A23,'Lista Suspensa'!$A$1:$F$92,3,),0)</f>
        <v>0</v>
      </c>
      <c r="E23" s="787">
        <f>IF(OR(B23&gt;0,C23&gt;0),VLOOKUP(A23,'Lista Suspensa'!$A$1:$F$90,4,),0)</f>
        <v>0</v>
      </c>
      <c r="F23" s="787">
        <f>IF(OR(B23&gt;0,C23&gt;0),VLOOKUP(A23,'Lista Suspensa'!$A$1:$F$90,5,),0)</f>
        <v>0</v>
      </c>
      <c r="G23" s="788">
        <f>IF(OR(B23&gt;0,C23&gt;0),VLOOKUP(A23,'Lista Suspensa'!$A$1:$F$90,6,),0)</f>
        <v>0</v>
      </c>
      <c r="H23" s="786"/>
      <c r="I23" s="786">
        <f t="shared" si="1"/>
        <v>0</v>
      </c>
      <c r="J23" s="787">
        <f>IF(H23&gt;0,VLOOKUP(A23,'Lista Suspensa'!$A$1:$F$92,3,),0)</f>
        <v>0</v>
      </c>
      <c r="K23" s="787">
        <f>IF(OR(H23&gt;0,I23&gt;0),VLOOKUP(A23,'Lista Suspensa'!$A$1:$F$90,4,),0)</f>
        <v>0</v>
      </c>
      <c r="L23" s="787">
        <f>IF(OR(H23&gt;0,I23&gt;0),VLOOKUP(A23,'Lista Suspensa'!$A$1:$F$90,5,),0)</f>
        <v>0</v>
      </c>
      <c r="M23" s="788">
        <f>IF(OR(H23&gt;0,I23&gt;0),VLOOKUP(A23,'Lista Suspensa'!$A$1:$F$90,6,),0)</f>
        <v>0</v>
      </c>
      <c r="N23" s="786"/>
      <c r="O23" s="786">
        <f t="shared" si="2"/>
        <v>0</v>
      </c>
      <c r="P23" s="787">
        <f>IF(N23&gt;0,VLOOKUP(A23,'Lista Suspensa'!$A$1:$F$92,3,),0)</f>
        <v>0</v>
      </c>
      <c r="Q23" s="787">
        <f>IF(OR(N23&gt;0,O23&gt;0),VLOOKUP(A23,'Lista Suspensa'!$A$1:$F$90,4,),0)</f>
        <v>0</v>
      </c>
      <c r="R23" s="787">
        <f>IF(OR(N23&gt;0,O23&gt;0),VLOOKUP(A23,'Lista Suspensa'!$A$1:$F$90,5,),0)</f>
        <v>0</v>
      </c>
      <c r="S23" s="788">
        <f>IF(OR(N23&gt;0,O23&gt;0),VLOOKUP(A23,'Lista Suspensa'!$A$1:$F$90,6,),0)</f>
        <v>0</v>
      </c>
      <c r="T23" s="786"/>
      <c r="U23" s="786">
        <f t="shared" si="3"/>
        <v>0</v>
      </c>
      <c r="V23" s="787">
        <f>IF(T23&gt;0,VLOOKUP(A23,'Lista Suspensa'!$A$1:$F$92,3,),0)</f>
        <v>0</v>
      </c>
      <c r="W23" s="787">
        <f>IF(OR(T23&gt;0,U23&gt;0),VLOOKUP(A23,'Lista Suspensa'!$A$1:$F$90,4,),0)</f>
        <v>0</v>
      </c>
      <c r="X23" s="787">
        <f>IF(OR(T23&gt;0,U23&gt;0),VLOOKUP(A23,'Lista Suspensa'!$A$1:$F$90,5,),0)</f>
        <v>0</v>
      </c>
      <c r="Y23" s="788">
        <f>IF(OR(T23&gt;0,U23&gt;0),VLOOKUP(A23,'Lista Suspensa'!$A$1:$F$90,6,),0)</f>
        <v>0</v>
      </c>
      <c r="Z23" s="786"/>
      <c r="AA23" s="786">
        <f t="shared" si="4"/>
        <v>0</v>
      </c>
      <c r="AB23" s="787">
        <f>IF(Z23&gt;0,VLOOKUP(A23,'Lista Suspensa'!$A$1:$F$92,3,),0)</f>
        <v>0</v>
      </c>
      <c r="AC23" s="787">
        <f>IF(OR(Z23&gt;0,AA23&gt;0),VLOOKUP(A23,'Lista Suspensa'!$A$1:$F$90,4,),0)</f>
        <v>0</v>
      </c>
      <c r="AD23" s="787">
        <f>IF(OR(Z23&gt;0,AA23&gt;0),VLOOKUP(A23,'Lista Suspensa'!$A$1:$F$90,5,),0)</f>
        <v>0</v>
      </c>
      <c r="AE23" s="788">
        <f>IF(OR(Z23&gt;0,AA23&gt;0),VLOOKUP(A23,'Lista Suspensa'!$A$1:$F$90,6,),0)</f>
        <v>0</v>
      </c>
      <c r="AF23" s="786"/>
      <c r="AG23" s="786">
        <f t="shared" si="5"/>
        <v>0</v>
      </c>
      <c r="AH23" s="787">
        <f>IF(AF23&gt;0,VLOOKUP(A23,'Lista Suspensa'!$A$1:$F$92,3,),0)</f>
        <v>0</v>
      </c>
      <c r="AI23" s="787">
        <f>IF(OR(AF23&gt;0,AG23&gt;0),VLOOKUP(A23,'Lista Suspensa'!$A$1:$F$90,4,),0)</f>
        <v>0</v>
      </c>
      <c r="AJ23" s="787">
        <f>IF(OR(AF23&gt;0,AG23&gt;0),VLOOKUP(A23,'Lista Suspensa'!$A$1:$F$90,5,),0)</f>
        <v>0</v>
      </c>
      <c r="AK23" s="788">
        <f>IF(OR(AF23&gt;0,AG23&gt;0),VLOOKUP(A23,'Lista Suspensa'!$A$1:$F$90,6,),0)</f>
        <v>0</v>
      </c>
      <c r="AL23" s="786"/>
      <c r="AM23" s="786">
        <f t="shared" si="6"/>
        <v>0</v>
      </c>
      <c r="AN23" s="787">
        <f>IF(AL23&gt;0,VLOOKUP(A23,'Lista Suspensa'!$A$1:$F$92,3,),0)</f>
        <v>0</v>
      </c>
      <c r="AO23" s="787">
        <f>IF(OR(AL23&gt;0,AM23&gt;0),VLOOKUP(A23,'Lista Suspensa'!$A$1:$F$90,4,),0)</f>
        <v>0</v>
      </c>
      <c r="AP23" s="787">
        <f>IF(OR(AL23&gt;0,AM23&gt;0),VLOOKUP(A23,'Lista Suspensa'!$A$1:$F$90,5,),0)</f>
        <v>0</v>
      </c>
      <c r="AQ23" s="788">
        <f>IF(OR(AL23&gt;0,AM23&gt;0),VLOOKUP(A23,'Lista Suspensa'!$A$1:$F$90,6,),0)</f>
        <v>0</v>
      </c>
      <c r="AR23" s="786"/>
      <c r="AS23" s="786">
        <f t="shared" si="7"/>
        <v>0</v>
      </c>
      <c r="AT23" s="787">
        <f>IF(AR23&gt;0,VLOOKUP(A23,'Lista Suspensa'!$A$1:$F$92,3,),0)</f>
        <v>0</v>
      </c>
      <c r="AU23" s="787">
        <f>IF(OR(AR23&gt;0,AS23&gt;0),VLOOKUP(A23,'Lista Suspensa'!$A$1:$F$90,4,),0)</f>
        <v>0</v>
      </c>
      <c r="AV23" s="787">
        <f>IF(OR(AR23&gt;0,AS23&gt;0),VLOOKUP(A23,'Lista Suspensa'!$A$1:$F$90,5,),0)</f>
        <v>0</v>
      </c>
      <c r="AW23" s="792">
        <f>IF(OR(AR23&gt;0,AS23&gt;0),VLOOKUP(A23,'Lista Suspensa'!$A$1:$F$90,6,),0)</f>
        <v>0</v>
      </c>
      <c r="AX23" s="786"/>
      <c r="AY23" s="786">
        <f t="shared" si="14"/>
        <v>0</v>
      </c>
      <c r="AZ23" s="787">
        <f>IF(AX23&gt;0,VLOOKUP(A23,'Lista Suspensa'!$A$1:$F$92,3,),0)</f>
        <v>0</v>
      </c>
      <c r="BA23" s="787">
        <f>IF(OR(AX23&gt;0,AY23&gt;0),VLOOKUP(A23,'Lista Suspensa'!$A$1:$F$90,4,),0)</f>
        <v>0</v>
      </c>
      <c r="BB23" s="787">
        <f>IF(OR(AX23&gt;0,AY23&gt;0),VLOOKUP(A23,'Lista Suspensa'!$A$1:$F$90,5,),0)</f>
        <v>0</v>
      </c>
      <c r="BC23" s="792">
        <f>IF(OR(AX23&gt;0,AY23&gt;0),VLOOKUP(A23,'Lista Suspensa'!$A$1:$F$90,6,),0)</f>
        <v>0</v>
      </c>
      <c r="BD23" s="786"/>
      <c r="BE23" s="786">
        <f t="shared" si="8"/>
        <v>0</v>
      </c>
      <c r="BF23" s="787">
        <f>IF(BD23&gt;0,VLOOKUP(A23,'Lista Suspensa'!$A$1:$F$92,3,),0)</f>
        <v>0</v>
      </c>
      <c r="BG23" s="787">
        <f>IF(OR(BD23&gt;0,BE23&gt;0),VLOOKUP(A23,'Lista Suspensa'!$A$1:$F$90,4,),0)</f>
        <v>0</v>
      </c>
      <c r="BH23" s="787">
        <f>IF(OR(BD23&gt;0,BE23&gt;0),VLOOKUP(A23,'Lista Suspensa'!$A$1:$F$90,5,),0)</f>
        <v>0</v>
      </c>
      <c r="BI23" s="792">
        <f>IF(OR(BD23&gt;0,BE23&gt;0),VLOOKUP(A23,'Lista Suspensa'!$A$1:$F$90,6,),0)</f>
        <v>0</v>
      </c>
      <c r="BJ23" s="786"/>
      <c r="BK23" s="786">
        <f t="shared" si="9"/>
        <v>0</v>
      </c>
      <c r="BL23" s="787">
        <f>IF(BJ23&gt;0,VLOOKUP(A23,'Lista Suspensa'!$A$1:$F$92,3,),0)</f>
        <v>0</v>
      </c>
      <c r="BM23" s="787">
        <f>IF(OR(BJ23&gt;0,BK23&gt;0),VLOOKUP(A23,'Lista Suspensa'!$A$1:$F$90,4,),0)</f>
        <v>0</v>
      </c>
      <c r="BN23" s="787">
        <f>IF(OR(BJ23&gt;0,BK23&gt;0),VLOOKUP(A23,'Lista Suspensa'!$A$1:$F$90,5,),0)</f>
        <v>0</v>
      </c>
      <c r="BO23" s="792">
        <f>IF(OR(BJ23&gt;0,BK23&gt;0),VLOOKUP(A23,'Lista Suspensa'!$A$1:$F$90,6,),0)</f>
        <v>0</v>
      </c>
      <c r="BP23" s="786"/>
      <c r="BQ23" s="786">
        <f t="shared" si="10"/>
        <v>0</v>
      </c>
      <c r="BR23" s="787">
        <f>IF(BP23&gt;0,VLOOKUP(A23,'Lista Suspensa'!$A$1:$F$92,3,),0)</f>
        <v>0</v>
      </c>
      <c r="BS23" s="787">
        <f>IF(OR(BP23&gt;0,BQ23&gt;0),VLOOKUP(A23,'Lista Suspensa'!$A$1:$F$90,4,),0)</f>
        <v>0</v>
      </c>
      <c r="BT23" s="787">
        <f>IF(OR(BP23&gt;0,BQ23&gt;0),VLOOKUP(A23,'Lista Suspensa'!$A$1:$F$90,5,),0)</f>
        <v>0</v>
      </c>
      <c r="BU23" s="792">
        <f>IF(OR(BP23&gt;0,BQ23&gt;0),VLOOKUP(A23,'Lista Suspensa'!$A$1:$F$90,6,),0)</f>
        <v>0</v>
      </c>
      <c r="BV23" s="786"/>
      <c r="BW23" s="786">
        <f t="shared" si="11"/>
        <v>0</v>
      </c>
      <c r="BX23" s="787">
        <f>IF(BV23&gt;0,VLOOKUP(A23,'Lista Suspensa'!$A$1:$F$92,3,),0)</f>
        <v>0</v>
      </c>
      <c r="BY23" s="787">
        <f>IF(OR(BV23&gt;0,BW23&gt;0),VLOOKUP(A23,'Lista Suspensa'!$A$1:$F$90,4,),0)</f>
        <v>0</v>
      </c>
      <c r="BZ23" s="787">
        <f>IF(OR(BV23&gt;0,BW23&gt;0),VLOOKUP(A23,'Lista Suspensa'!$A$1:$F$90,5,),0)</f>
        <v>0</v>
      </c>
      <c r="CA23" s="792">
        <f>IF(OR(BV23&gt;0,BW23&gt;0),VLOOKUP(A23,'Lista Suspensa'!$A$1:$F$90,6,),0)</f>
        <v>0</v>
      </c>
      <c r="CB23" s="786"/>
      <c r="CC23" s="786">
        <f t="shared" si="12"/>
        <v>0</v>
      </c>
      <c r="CD23" s="787">
        <f>IF(CB23&gt;0,VLOOKUP(A23,'Lista Suspensa'!$A$1:$F$92,3,),0)</f>
        <v>0</v>
      </c>
      <c r="CE23" s="787">
        <f>IF(OR(CB23&gt;0,CC23&gt;0),VLOOKUP(A23,'Lista Suspensa'!$A$1:$F$90,4,),0)</f>
        <v>0</v>
      </c>
      <c r="CF23" s="787">
        <f>IF(OR(CB23&gt;0,CC23&gt;0),VLOOKUP(A23,'Lista Suspensa'!$A$1:$F$90,5,),0)</f>
        <v>0</v>
      </c>
      <c r="CG23" s="792">
        <f>IF(OR(CB23&gt;0,CC23&gt;0),VLOOKUP(A23,'Lista Suspensa'!$A$1:$F$90,6,),0)</f>
        <v>0</v>
      </c>
      <c r="CH23" s="786"/>
      <c r="CI23" s="786">
        <f t="shared" si="13"/>
        <v>0</v>
      </c>
      <c r="CJ23" s="787">
        <f>IF(CH23&gt;0,VLOOKUP(A23,'Lista Suspensa'!$A$1:$F$92,3,),0)</f>
        <v>0</v>
      </c>
      <c r="CK23" s="787">
        <f>IF(OR(CH23&gt;0,CI23&gt;0),VLOOKUP(A23,'Lista Suspensa'!$A$1:$F$90,4,),0)</f>
        <v>0</v>
      </c>
      <c r="CL23" s="787">
        <f>IF(OR(CH23&gt;0,CI23&gt;0),VLOOKUP(A23,'Lista Suspensa'!$A$1:$F$90,5,),0)</f>
        <v>0</v>
      </c>
      <c r="CM23" s="793">
        <f>IF(OR(CH23&gt;0,CI23&gt;0),VLOOKUP(A23,'Lista Suspensa'!$A$1:$F$90,6,),0)</f>
        <v>0</v>
      </c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</row>
    <row r="24" spans="1:108" ht="15.75" customHeight="1" x14ac:dyDescent="0.25">
      <c r="A24" s="74"/>
      <c r="B24" s="789"/>
      <c r="C24" s="789">
        <f t="shared" si="0"/>
        <v>0</v>
      </c>
      <c r="D24" s="790">
        <f>IF(B24&gt;0,VLOOKUP(A24,'Lista Suspensa'!$A$1:$F$92,3,),0)</f>
        <v>0</v>
      </c>
      <c r="E24" s="790">
        <f>IF(OR(B24&gt;0,C24&gt;0),VLOOKUP(A24,'Lista Suspensa'!$A$1:$F$90,4,),0)</f>
        <v>0</v>
      </c>
      <c r="F24" s="790">
        <f>IF(OR(B24&gt;0,C24&gt;0),VLOOKUP(A24,'Lista Suspensa'!$A$1:$F$90,5,),0)</f>
        <v>0</v>
      </c>
      <c r="G24" s="791">
        <f>IF(OR(B24&gt;0,C24&gt;0),VLOOKUP(A24,'Lista Suspensa'!$A$1:$F$90,6,),0)</f>
        <v>0</v>
      </c>
      <c r="H24" s="789"/>
      <c r="I24" s="789">
        <f t="shared" si="1"/>
        <v>0</v>
      </c>
      <c r="J24" s="790">
        <f>IF(H24&gt;0,VLOOKUP(A24,'Lista Suspensa'!$A$1:$F$92,3,),0)</f>
        <v>0</v>
      </c>
      <c r="K24" s="790">
        <f>IF(OR(H24&gt;0,I24&gt;0),VLOOKUP(A24,'Lista Suspensa'!$A$1:$F$90,4,),0)</f>
        <v>0</v>
      </c>
      <c r="L24" s="790">
        <f>IF(OR(H24&gt;0,I24&gt;0),VLOOKUP(A24,'Lista Suspensa'!$A$1:$F$90,5,),0)</f>
        <v>0</v>
      </c>
      <c r="M24" s="791">
        <f>IF(OR(H24&gt;0,I24&gt;0),VLOOKUP(A24,'Lista Suspensa'!$A$1:$F$90,6,),0)</f>
        <v>0</v>
      </c>
      <c r="N24" s="789"/>
      <c r="O24" s="789">
        <f t="shared" si="2"/>
        <v>0</v>
      </c>
      <c r="P24" s="790">
        <f>IF(N24&gt;0,VLOOKUP(A24,'Lista Suspensa'!$A$1:$F$92,3,),0)</f>
        <v>0</v>
      </c>
      <c r="Q24" s="790">
        <f>IF(OR(N24&gt;0,O24&gt;0),VLOOKUP(A24,'Lista Suspensa'!$A$1:$F$90,4,),0)</f>
        <v>0</v>
      </c>
      <c r="R24" s="790">
        <f>IF(OR(N24&gt;0,O24&gt;0),VLOOKUP(A24,'Lista Suspensa'!$A$1:$F$90,5,),0)</f>
        <v>0</v>
      </c>
      <c r="S24" s="791">
        <f>IF(OR(N24&gt;0,O24&gt;0),VLOOKUP(A24,'Lista Suspensa'!$A$1:$F$90,6,),0)</f>
        <v>0</v>
      </c>
      <c r="T24" s="789"/>
      <c r="U24" s="789">
        <f t="shared" si="3"/>
        <v>0</v>
      </c>
      <c r="V24" s="790">
        <f>IF(T24&gt;0,VLOOKUP(A24,'Lista Suspensa'!$A$1:$F$92,3,),0)</f>
        <v>0</v>
      </c>
      <c r="W24" s="790">
        <f>IF(OR(T24&gt;0,U24&gt;0),VLOOKUP(A24,'Lista Suspensa'!$A$1:$F$90,4,),0)</f>
        <v>0</v>
      </c>
      <c r="X24" s="790">
        <f>IF(OR(T24&gt;0,U24&gt;0),VLOOKUP(A24,'Lista Suspensa'!$A$1:$F$90,5,),0)</f>
        <v>0</v>
      </c>
      <c r="Y24" s="791">
        <f>IF(OR(T24&gt;0,U24&gt;0),VLOOKUP(A24,'Lista Suspensa'!$A$1:$F$90,6,),0)</f>
        <v>0</v>
      </c>
      <c r="Z24" s="789"/>
      <c r="AA24" s="789">
        <f t="shared" si="4"/>
        <v>0</v>
      </c>
      <c r="AB24" s="790">
        <f>IF(Z24&gt;0,VLOOKUP(A24,'Lista Suspensa'!$A$1:$F$92,3,),0)</f>
        <v>0</v>
      </c>
      <c r="AC24" s="790">
        <f>IF(OR(Z24&gt;0,AA24&gt;0),VLOOKUP(A24,'Lista Suspensa'!$A$1:$F$90,4,),0)</f>
        <v>0</v>
      </c>
      <c r="AD24" s="790">
        <f>IF(OR(Z24&gt;0,AA24&gt;0),VLOOKUP(A24,'Lista Suspensa'!$A$1:$F$90,5,),0)</f>
        <v>0</v>
      </c>
      <c r="AE24" s="791">
        <f>IF(OR(Z24&gt;0,AA24&gt;0),VLOOKUP(A24,'Lista Suspensa'!$A$1:$F$90,6,),0)</f>
        <v>0</v>
      </c>
      <c r="AF24" s="789"/>
      <c r="AG24" s="789">
        <f t="shared" si="5"/>
        <v>0</v>
      </c>
      <c r="AH24" s="790">
        <f>IF(AF24&gt;0,VLOOKUP(A24,'Lista Suspensa'!$A$1:$F$92,3,),0)</f>
        <v>0</v>
      </c>
      <c r="AI24" s="790">
        <f>IF(OR(AF24&gt;0,AG24&gt;0),VLOOKUP(A24,'Lista Suspensa'!$A$1:$F$90,4,),0)</f>
        <v>0</v>
      </c>
      <c r="AJ24" s="790">
        <f>IF(OR(AF24&gt;0,AG24&gt;0),VLOOKUP(A24,'Lista Suspensa'!$A$1:$F$90,5,),0)</f>
        <v>0</v>
      </c>
      <c r="AK24" s="791">
        <f>IF(OR(AF24&gt;0,AG24&gt;0),VLOOKUP(A24,'Lista Suspensa'!$A$1:$F$90,6,),0)</f>
        <v>0</v>
      </c>
      <c r="AL24" s="789"/>
      <c r="AM24" s="789">
        <f t="shared" si="6"/>
        <v>0</v>
      </c>
      <c r="AN24" s="790">
        <f>IF(AL24&gt;0,VLOOKUP(A24,'Lista Suspensa'!$A$1:$F$92,3,),0)</f>
        <v>0</v>
      </c>
      <c r="AO24" s="790">
        <f>IF(OR(AL24&gt;0,AM24&gt;0),VLOOKUP(A24,'Lista Suspensa'!$A$1:$F$90,4,),0)</f>
        <v>0</v>
      </c>
      <c r="AP24" s="790">
        <f>IF(OR(AL24&gt;0,AM24&gt;0),VLOOKUP(A24,'Lista Suspensa'!$A$1:$F$90,5,),0)</f>
        <v>0</v>
      </c>
      <c r="AQ24" s="791">
        <f>IF(OR(AL24&gt;0,AM24&gt;0),VLOOKUP(A24,'Lista Suspensa'!$A$1:$F$90,6,),0)</f>
        <v>0</v>
      </c>
      <c r="AR24" s="789"/>
      <c r="AS24" s="789">
        <f t="shared" si="7"/>
        <v>0</v>
      </c>
      <c r="AT24" s="790">
        <f>IF(AR24&gt;0,VLOOKUP(A24,'Lista Suspensa'!$A$1:$F$92,3,),0)</f>
        <v>0</v>
      </c>
      <c r="AU24" s="790">
        <f>IF(OR(AR24&gt;0,AS24&gt;0),VLOOKUP(A24,'Lista Suspensa'!$A$1:$F$90,4,),0)</f>
        <v>0</v>
      </c>
      <c r="AV24" s="790">
        <f>IF(OR(AR24&gt;0,AS24&gt;0),VLOOKUP(A24,'Lista Suspensa'!$A$1:$F$90,5,),0)</f>
        <v>0</v>
      </c>
      <c r="AW24" s="794">
        <f>IF(OR(AR24&gt;0,AS24&gt;0),VLOOKUP(A24,'Lista Suspensa'!$A$1:$F$90,6,),0)</f>
        <v>0</v>
      </c>
      <c r="AX24" s="789"/>
      <c r="AY24" s="789">
        <f t="shared" si="14"/>
        <v>0</v>
      </c>
      <c r="AZ24" s="790">
        <f>IF(AX24&gt;0,VLOOKUP(A24,'Lista Suspensa'!$A$1:$F$92,3,),0)</f>
        <v>0</v>
      </c>
      <c r="BA24" s="790">
        <f>IF(OR(AX24&gt;0,AY24&gt;0),VLOOKUP(A24,'Lista Suspensa'!$A$1:$F$90,4,),0)</f>
        <v>0</v>
      </c>
      <c r="BB24" s="790">
        <f>IF(OR(AX24&gt;0,AY24&gt;0),VLOOKUP(A24,'Lista Suspensa'!$A$1:$F$90,5,),0)</f>
        <v>0</v>
      </c>
      <c r="BC24" s="794">
        <f>IF(OR(AX24&gt;0,AY24&gt;0),VLOOKUP(A24,'Lista Suspensa'!$A$1:$F$90,6,),0)</f>
        <v>0</v>
      </c>
      <c r="BD24" s="789"/>
      <c r="BE24" s="789">
        <f t="shared" si="8"/>
        <v>0</v>
      </c>
      <c r="BF24" s="790">
        <f>IF(BD24&gt;0,VLOOKUP(A24,'Lista Suspensa'!$A$1:$F$92,3,),0)</f>
        <v>0</v>
      </c>
      <c r="BG24" s="790">
        <f>IF(OR(BD24&gt;0,BE24&gt;0),VLOOKUP(A24,'Lista Suspensa'!$A$1:$F$90,4,),0)</f>
        <v>0</v>
      </c>
      <c r="BH24" s="790">
        <f>IF(OR(BD24&gt;0,BE24&gt;0),VLOOKUP(A24,'Lista Suspensa'!$A$1:$F$90,5,),0)</f>
        <v>0</v>
      </c>
      <c r="BI24" s="794">
        <f>IF(OR(BD24&gt;0,BE24&gt;0),VLOOKUP(A24,'Lista Suspensa'!$A$1:$F$90,6,),0)</f>
        <v>0</v>
      </c>
      <c r="BJ24" s="789"/>
      <c r="BK24" s="789">
        <f t="shared" si="9"/>
        <v>0</v>
      </c>
      <c r="BL24" s="790">
        <f>IF(BJ24&gt;0,VLOOKUP(A24,'Lista Suspensa'!$A$1:$F$92,3,),0)</f>
        <v>0</v>
      </c>
      <c r="BM24" s="790">
        <f>IF(OR(BJ24&gt;0,BK24&gt;0),VLOOKUP(A24,'Lista Suspensa'!$A$1:$F$90,4,),0)</f>
        <v>0</v>
      </c>
      <c r="BN24" s="790">
        <f>IF(OR(BJ24&gt;0,BK24&gt;0),VLOOKUP(A24,'Lista Suspensa'!$A$1:$F$90,5,),0)</f>
        <v>0</v>
      </c>
      <c r="BO24" s="794">
        <f>IF(OR(BJ24&gt;0,BK24&gt;0),VLOOKUP(A24,'Lista Suspensa'!$A$1:$F$90,6,),0)</f>
        <v>0</v>
      </c>
      <c r="BP24" s="789"/>
      <c r="BQ24" s="789">
        <f t="shared" si="10"/>
        <v>0</v>
      </c>
      <c r="BR24" s="790">
        <f>IF(BP24&gt;0,VLOOKUP(A24,'Lista Suspensa'!$A$1:$F$92,3,),0)</f>
        <v>0</v>
      </c>
      <c r="BS24" s="790">
        <f>IF(OR(BP24&gt;0,BQ24&gt;0),VLOOKUP(A24,'Lista Suspensa'!$A$1:$F$90,4,),0)</f>
        <v>0</v>
      </c>
      <c r="BT24" s="790">
        <f>IF(OR(BP24&gt;0,BQ24&gt;0),VLOOKUP(A24,'Lista Suspensa'!$A$1:$F$90,5,),0)</f>
        <v>0</v>
      </c>
      <c r="BU24" s="794">
        <f>IF(OR(BP24&gt;0,BQ24&gt;0),VLOOKUP(A24,'Lista Suspensa'!$A$1:$F$90,6,),0)</f>
        <v>0</v>
      </c>
      <c r="BV24" s="789"/>
      <c r="BW24" s="789">
        <f t="shared" si="11"/>
        <v>0</v>
      </c>
      <c r="BX24" s="790">
        <f>IF(BV24&gt;0,VLOOKUP(A24,'Lista Suspensa'!$A$1:$F$92,3,),0)</f>
        <v>0</v>
      </c>
      <c r="BY24" s="790">
        <f>IF(OR(BV24&gt;0,BW24&gt;0),VLOOKUP(A24,'Lista Suspensa'!$A$1:$F$90,4,),0)</f>
        <v>0</v>
      </c>
      <c r="BZ24" s="790">
        <f>IF(OR(BV24&gt;0,BW24&gt;0),VLOOKUP(A24,'Lista Suspensa'!$A$1:$F$90,5,),0)</f>
        <v>0</v>
      </c>
      <c r="CA24" s="794">
        <f>IF(OR(BV24&gt;0,BW24&gt;0),VLOOKUP(A24,'Lista Suspensa'!$A$1:$F$90,6,),0)</f>
        <v>0</v>
      </c>
      <c r="CB24" s="789"/>
      <c r="CC24" s="789">
        <f t="shared" si="12"/>
        <v>0</v>
      </c>
      <c r="CD24" s="790">
        <f>IF(CB24&gt;0,VLOOKUP(A24,'Lista Suspensa'!$A$1:$F$92,3,),0)</f>
        <v>0</v>
      </c>
      <c r="CE24" s="790">
        <f>IF(OR(CB24&gt;0,CC24&gt;0),VLOOKUP(A24,'Lista Suspensa'!$A$1:$F$90,4,),0)</f>
        <v>0</v>
      </c>
      <c r="CF24" s="790">
        <f>IF(OR(CB24&gt;0,CC24&gt;0),VLOOKUP(A24,'Lista Suspensa'!$A$1:$F$90,5,),0)</f>
        <v>0</v>
      </c>
      <c r="CG24" s="794">
        <f>IF(OR(CB24&gt;0,CC24&gt;0),VLOOKUP(A24,'Lista Suspensa'!$A$1:$F$90,6,),0)</f>
        <v>0</v>
      </c>
      <c r="CH24" s="789"/>
      <c r="CI24" s="789">
        <f t="shared" si="13"/>
        <v>0</v>
      </c>
      <c r="CJ24" s="790">
        <f>IF(CH24&gt;0,VLOOKUP(A24,'Lista Suspensa'!$A$1:$F$92,3,),0)</f>
        <v>0</v>
      </c>
      <c r="CK24" s="790">
        <f>IF(OR(CH24&gt;0,CI24&gt;0),VLOOKUP(A24,'Lista Suspensa'!$A$1:$F$90,4,),0)</f>
        <v>0</v>
      </c>
      <c r="CL24" s="790">
        <f>IF(OR(CH24&gt;0,CI24&gt;0),VLOOKUP(A24,'Lista Suspensa'!$A$1:$F$90,5,),0)</f>
        <v>0</v>
      </c>
      <c r="CM24" s="795">
        <f>IF(OR(CH24&gt;0,CI24&gt;0),VLOOKUP(A24,'Lista Suspensa'!$A$1:$F$90,6,),0)</f>
        <v>0</v>
      </c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5.75" customHeight="1" x14ac:dyDescent="0.25">
      <c r="A25" s="351"/>
      <c r="B25" s="786"/>
      <c r="C25" s="786">
        <f t="shared" si="0"/>
        <v>0</v>
      </c>
      <c r="D25" s="787">
        <f>IF(B25&gt;0,VLOOKUP(A25,'Lista Suspensa'!$A$1:$F$92,3,),0)</f>
        <v>0</v>
      </c>
      <c r="E25" s="787">
        <f>IF(OR(B25&gt;0,C25&gt;0),VLOOKUP(A25,'Lista Suspensa'!$A$1:$F$90,4,),0)</f>
        <v>0</v>
      </c>
      <c r="F25" s="787">
        <f>IF(OR(B25&gt;0,C25&gt;0),VLOOKUP(A25,'Lista Suspensa'!$A$1:$F$90,5,),0)</f>
        <v>0</v>
      </c>
      <c r="G25" s="788">
        <f>IF(OR(B25&gt;0,C25&gt;0),VLOOKUP(A25,'Lista Suspensa'!$A$1:$F$90,6,),0)</f>
        <v>0</v>
      </c>
      <c r="H25" s="786"/>
      <c r="I25" s="786">
        <f t="shared" si="1"/>
        <v>0</v>
      </c>
      <c r="J25" s="787">
        <f>IF(H25&gt;0,VLOOKUP(A25,'Lista Suspensa'!$A$1:$F$92,3,),0)</f>
        <v>0</v>
      </c>
      <c r="K25" s="787">
        <f>IF(OR(H25&gt;0,I25&gt;0),VLOOKUP(A25,'Lista Suspensa'!$A$1:$F$90,4,),0)</f>
        <v>0</v>
      </c>
      <c r="L25" s="787">
        <f>IF(OR(H25&gt;0,I25&gt;0),VLOOKUP(A25,'Lista Suspensa'!$A$1:$F$90,5,),0)</f>
        <v>0</v>
      </c>
      <c r="M25" s="788">
        <f>IF(OR(H25&gt;0,I25&gt;0),VLOOKUP(A25,'Lista Suspensa'!$A$1:$F$90,6,),0)</f>
        <v>0</v>
      </c>
      <c r="N25" s="786"/>
      <c r="O25" s="786">
        <f t="shared" si="2"/>
        <v>0</v>
      </c>
      <c r="P25" s="787">
        <f>IF(N25&gt;0,VLOOKUP(A25,'Lista Suspensa'!$A$1:$F$92,3,),0)</f>
        <v>0</v>
      </c>
      <c r="Q25" s="787">
        <f>IF(OR(N25&gt;0,O25&gt;0),VLOOKUP(A25,'Lista Suspensa'!$A$1:$F$90,4,),0)</f>
        <v>0</v>
      </c>
      <c r="R25" s="787">
        <f>IF(OR(N25&gt;0,O25&gt;0),VLOOKUP(A25,'Lista Suspensa'!$A$1:$F$90,5,),0)</f>
        <v>0</v>
      </c>
      <c r="S25" s="788">
        <f>IF(OR(N25&gt;0,O25&gt;0),VLOOKUP(A25,'Lista Suspensa'!$A$1:$F$90,6,),0)</f>
        <v>0</v>
      </c>
      <c r="T25" s="786"/>
      <c r="U25" s="786">
        <f t="shared" si="3"/>
        <v>0</v>
      </c>
      <c r="V25" s="787">
        <f>IF(T25&gt;0,VLOOKUP(A25,'Lista Suspensa'!$A$1:$F$92,3,),0)</f>
        <v>0</v>
      </c>
      <c r="W25" s="787">
        <f>IF(OR(T25&gt;0,U25&gt;0),VLOOKUP(A25,'Lista Suspensa'!$A$1:$F$90,4,),0)</f>
        <v>0</v>
      </c>
      <c r="X25" s="787">
        <f>IF(OR(T25&gt;0,U25&gt;0),VLOOKUP(A25,'Lista Suspensa'!$A$1:$F$90,5,),0)</f>
        <v>0</v>
      </c>
      <c r="Y25" s="788">
        <f>IF(OR(T25&gt;0,U25&gt;0),VLOOKUP(A25,'Lista Suspensa'!$A$1:$F$90,6,),0)</f>
        <v>0</v>
      </c>
      <c r="Z25" s="786"/>
      <c r="AA25" s="786">
        <f t="shared" si="4"/>
        <v>0</v>
      </c>
      <c r="AB25" s="787">
        <f>IF(Z25&gt;0,VLOOKUP(A25,'Lista Suspensa'!$A$1:$F$92,3,),0)</f>
        <v>0</v>
      </c>
      <c r="AC25" s="787">
        <f>IF(OR(Z25&gt;0,AA25&gt;0),VLOOKUP(A25,'Lista Suspensa'!$A$1:$F$90,4,),0)</f>
        <v>0</v>
      </c>
      <c r="AD25" s="787">
        <f>IF(OR(Z25&gt;0,AA25&gt;0),VLOOKUP(A25,'Lista Suspensa'!$A$1:$F$90,5,),0)</f>
        <v>0</v>
      </c>
      <c r="AE25" s="788">
        <f>IF(OR(Z25&gt;0,AA25&gt;0),VLOOKUP(A25,'Lista Suspensa'!$A$1:$F$90,6,),0)</f>
        <v>0</v>
      </c>
      <c r="AF25" s="786"/>
      <c r="AG25" s="786">
        <f t="shared" si="5"/>
        <v>0</v>
      </c>
      <c r="AH25" s="787">
        <f>IF(AF25&gt;0,VLOOKUP(A25,'Lista Suspensa'!$A$1:$F$92,3,),0)</f>
        <v>0</v>
      </c>
      <c r="AI25" s="787">
        <f>IF(OR(AF25&gt;0,AG25&gt;0),VLOOKUP(A25,'Lista Suspensa'!$A$1:$F$90,4,),0)</f>
        <v>0</v>
      </c>
      <c r="AJ25" s="787">
        <f>IF(OR(AF25&gt;0,AG25&gt;0),VLOOKUP(A25,'Lista Suspensa'!$A$1:$F$90,5,),0)</f>
        <v>0</v>
      </c>
      <c r="AK25" s="788">
        <f>IF(OR(AF25&gt;0,AG25&gt;0),VLOOKUP(A25,'Lista Suspensa'!$A$1:$F$90,6,),0)</f>
        <v>0</v>
      </c>
      <c r="AL25" s="786"/>
      <c r="AM25" s="786">
        <f t="shared" si="6"/>
        <v>0</v>
      </c>
      <c r="AN25" s="787">
        <f>IF(AL25&gt;0,VLOOKUP(A25,'Lista Suspensa'!$A$1:$F$92,3,),0)</f>
        <v>0</v>
      </c>
      <c r="AO25" s="787">
        <f>IF(OR(AL25&gt;0,AM25&gt;0),VLOOKUP(A25,'Lista Suspensa'!$A$1:$F$90,4,),0)</f>
        <v>0</v>
      </c>
      <c r="AP25" s="787">
        <f>IF(OR(AL25&gt;0,AM25&gt;0),VLOOKUP(A25,'Lista Suspensa'!$A$1:$F$90,5,),0)</f>
        <v>0</v>
      </c>
      <c r="AQ25" s="788">
        <f>IF(OR(AL25&gt;0,AM25&gt;0),VLOOKUP(A25,'Lista Suspensa'!$A$1:$F$90,6,),0)</f>
        <v>0</v>
      </c>
      <c r="AR25" s="786"/>
      <c r="AS25" s="786">
        <f t="shared" si="7"/>
        <v>0</v>
      </c>
      <c r="AT25" s="787">
        <f>IF(AR25&gt;0,VLOOKUP(A25,'Lista Suspensa'!$A$1:$F$92,3,),0)</f>
        <v>0</v>
      </c>
      <c r="AU25" s="787">
        <f>IF(OR(AR25&gt;0,AS25&gt;0),VLOOKUP(A25,'Lista Suspensa'!$A$1:$F$90,4,),0)</f>
        <v>0</v>
      </c>
      <c r="AV25" s="787">
        <f>IF(OR(AR25&gt;0,AS25&gt;0),VLOOKUP(A25,'Lista Suspensa'!$A$1:$F$90,5,),0)</f>
        <v>0</v>
      </c>
      <c r="AW25" s="792">
        <f>IF(OR(AR25&gt;0,AS25&gt;0),VLOOKUP(A25,'Lista Suspensa'!$A$1:$F$90,6,),0)</f>
        <v>0</v>
      </c>
      <c r="AX25" s="786"/>
      <c r="AY25" s="786">
        <f t="shared" si="14"/>
        <v>0</v>
      </c>
      <c r="AZ25" s="787">
        <f>IF(AX25&gt;0,VLOOKUP(A25,'Lista Suspensa'!$A$1:$F$92,3,),0)</f>
        <v>0</v>
      </c>
      <c r="BA25" s="787">
        <f>IF(OR(AX25&gt;0,AY25&gt;0),VLOOKUP(A25,'Lista Suspensa'!$A$1:$F$90,4,),0)</f>
        <v>0</v>
      </c>
      <c r="BB25" s="787">
        <f>IF(OR(AX25&gt;0,AY25&gt;0),VLOOKUP(A25,'Lista Suspensa'!$A$1:$F$90,5,),0)</f>
        <v>0</v>
      </c>
      <c r="BC25" s="792">
        <f>IF(OR(AX25&gt;0,AY25&gt;0),VLOOKUP(A25,'Lista Suspensa'!$A$1:$F$90,6,),0)</f>
        <v>0</v>
      </c>
      <c r="BD25" s="786"/>
      <c r="BE25" s="786">
        <f t="shared" si="8"/>
        <v>0</v>
      </c>
      <c r="BF25" s="787">
        <f>IF(BD25&gt;0,VLOOKUP(A25,'Lista Suspensa'!$A$1:$F$92,3,),0)</f>
        <v>0</v>
      </c>
      <c r="BG25" s="787">
        <f>IF(OR(BD25&gt;0,BE25&gt;0),VLOOKUP(A25,'Lista Suspensa'!$A$1:$F$90,4,),0)</f>
        <v>0</v>
      </c>
      <c r="BH25" s="787">
        <f>IF(OR(BD25&gt;0,BE25&gt;0),VLOOKUP(A25,'Lista Suspensa'!$A$1:$F$90,5,),0)</f>
        <v>0</v>
      </c>
      <c r="BI25" s="792">
        <f>IF(OR(BD25&gt;0,BE25&gt;0),VLOOKUP(A25,'Lista Suspensa'!$A$1:$F$90,6,),0)</f>
        <v>0</v>
      </c>
      <c r="BJ25" s="786"/>
      <c r="BK25" s="786">
        <f t="shared" si="9"/>
        <v>0</v>
      </c>
      <c r="BL25" s="787">
        <f>IF(BJ25&gt;0,VLOOKUP(A25,'Lista Suspensa'!$A$1:$F$92,3,),0)</f>
        <v>0</v>
      </c>
      <c r="BM25" s="787">
        <f>IF(OR(BJ25&gt;0,BK25&gt;0),VLOOKUP(A25,'Lista Suspensa'!$A$1:$F$90,4,),0)</f>
        <v>0</v>
      </c>
      <c r="BN25" s="787">
        <f>IF(OR(BJ25&gt;0,BK25&gt;0),VLOOKUP(A25,'Lista Suspensa'!$A$1:$F$90,5,),0)</f>
        <v>0</v>
      </c>
      <c r="BO25" s="792">
        <f>IF(OR(BJ25&gt;0,BK25&gt;0),VLOOKUP(A25,'Lista Suspensa'!$A$1:$F$90,6,),0)</f>
        <v>0</v>
      </c>
      <c r="BP25" s="786"/>
      <c r="BQ25" s="786">
        <f t="shared" si="10"/>
        <v>0</v>
      </c>
      <c r="BR25" s="787">
        <f>IF(BP25&gt;0,VLOOKUP(A25,'Lista Suspensa'!$A$1:$F$92,3,),0)</f>
        <v>0</v>
      </c>
      <c r="BS25" s="787">
        <f>IF(OR(BP25&gt;0,BQ25&gt;0),VLOOKUP(A25,'Lista Suspensa'!$A$1:$F$90,4,),0)</f>
        <v>0</v>
      </c>
      <c r="BT25" s="787">
        <f>IF(OR(BP25&gt;0,BQ25&gt;0),VLOOKUP(A25,'Lista Suspensa'!$A$1:$F$90,5,),0)</f>
        <v>0</v>
      </c>
      <c r="BU25" s="792">
        <f>IF(OR(BP25&gt;0,BQ25&gt;0),VLOOKUP(A25,'Lista Suspensa'!$A$1:$F$90,6,),0)</f>
        <v>0</v>
      </c>
      <c r="BV25" s="786"/>
      <c r="BW25" s="786">
        <f t="shared" si="11"/>
        <v>0</v>
      </c>
      <c r="BX25" s="787">
        <f>IF(BV25&gt;0,VLOOKUP(A25,'Lista Suspensa'!$A$1:$F$92,3,),0)</f>
        <v>0</v>
      </c>
      <c r="BY25" s="787">
        <f>IF(OR(BV25&gt;0,BW25&gt;0),VLOOKUP(A25,'Lista Suspensa'!$A$1:$F$90,4,),0)</f>
        <v>0</v>
      </c>
      <c r="BZ25" s="787">
        <f>IF(OR(BV25&gt;0,BW25&gt;0),VLOOKUP(A25,'Lista Suspensa'!$A$1:$F$90,5,),0)</f>
        <v>0</v>
      </c>
      <c r="CA25" s="792">
        <f>IF(OR(BV25&gt;0,BW25&gt;0),VLOOKUP(A25,'Lista Suspensa'!$A$1:$F$90,6,),0)</f>
        <v>0</v>
      </c>
      <c r="CB25" s="786"/>
      <c r="CC25" s="786">
        <f t="shared" si="12"/>
        <v>0</v>
      </c>
      <c r="CD25" s="787">
        <f>IF(CB25&gt;0,VLOOKUP(A25,'Lista Suspensa'!$A$1:$F$92,3,),0)</f>
        <v>0</v>
      </c>
      <c r="CE25" s="787">
        <f>IF(OR(CB25&gt;0,CC25&gt;0),VLOOKUP(A25,'Lista Suspensa'!$A$1:$F$90,4,),0)</f>
        <v>0</v>
      </c>
      <c r="CF25" s="787">
        <f>IF(OR(CB25&gt;0,CC25&gt;0),VLOOKUP(A25,'Lista Suspensa'!$A$1:$F$90,5,),0)</f>
        <v>0</v>
      </c>
      <c r="CG25" s="792">
        <f>IF(OR(CB25&gt;0,CC25&gt;0),VLOOKUP(A25,'Lista Suspensa'!$A$1:$F$90,6,),0)</f>
        <v>0</v>
      </c>
      <c r="CH25" s="786"/>
      <c r="CI25" s="786">
        <f t="shared" si="13"/>
        <v>0</v>
      </c>
      <c r="CJ25" s="787">
        <f>IF(CH25&gt;0,VLOOKUP(A25,'Lista Suspensa'!$A$1:$F$92,3,),0)</f>
        <v>0</v>
      </c>
      <c r="CK25" s="787">
        <f>IF(OR(CH25&gt;0,CI25&gt;0),VLOOKUP(A25,'Lista Suspensa'!$A$1:$F$90,4,),0)</f>
        <v>0</v>
      </c>
      <c r="CL25" s="787">
        <f>IF(OR(CH25&gt;0,CI25&gt;0),VLOOKUP(A25,'Lista Suspensa'!$A$1:$F$90,5,),0)</f>
        <v>0</v>
      </c>
      <c r="CM25" s="793">
        <f>IF(OR(CH25&gt;0,CI25&gt;0),VLOOKUP(A25,'Lista Suspensa'!$A$1:$F$90,6,),0)</f>
        <v>0</v>
      </c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5.75" customHeight="1" x14ac:dyDescent="0.25">
      <c r="A26" s="74"/>
      <c r="B26" s="789"/>
      <c r="C26" s="789">
        <f t="shared" si="0"/>
        <v>0</v>
      </c>
      <c r="D26" s="790">
        <f>IF(B26&gt;0,VLOOKUP(A26,'Lista Suspensa'!$A$1:$F$92,3,),0)</f>
        <v>0</v>
      </c>
      <c r="E26" s="790">
        <f>IF(OR(B26&gt;0,C26&gt;0),VLOOKUP(A26,'Lista Suspensa'!$A$1:$F$90,4,),0)</f>
        <v>0</v>
      </c>
      <c r="F26" s="790">
        <f>IF(OR(B26&gt;0,C26&gt;0),VLOOKUP(A26,'Lista Suspensa'!$A$1:$F$90,5,),0)</f>
        <v>0</v>
      </c>
      <c r="G26" s="791">
        <f>IF(OR(B26&gt;0,C26&gt;0),VLOOKUP(A26,'Lista Suspensa'!$A$1:$F$90,6,),0)</f>
        <v>0</v>
      </c>
      <c r="H26" s="789"/>
      <c r="I26" s="789">
        <f t="shared" si="1"/>
        <v>0</v>
      </c>
      <c r="J26" s="790">
        <f>IF(H26&gt;0,VLOOKUP(A26,'Lista Suspensa'!$A$1:$F$92,3,),0)</f>
        <v>0</v>
      </c>
      <c r="K26" s="790">
        <f>IF(OR(H26&gt;0,I26&gt;0),VLOOKUP(A26,'Lista Suspensa'!$A$1:$F$90,4,),0)</f>
        <v>0</v>
      </c>
      <c r="L26" s="790">
        <f>IF(OR(H26&gt;0,I26&gt;0),VLOOKUP(A26,'Lista Suspensa'!$A$1:$F$90,5,),0)</f>
        <v>0</v>
      </c>
      <c r="M26" s="791">
        <f>IF(OR(H26&gt;0,I26&gt;0),VLOOKUP(A26,'Lista Suspensa'!$A$1:$F$90,6,),0)</f>
        <v>0</v>
      </c>
      <c r="N26" s="789"/>
      <c r="O26" s="789">
        <f t="shared" si="2"/>
        <v>0</v>
      </c>
      <c r="P26" s="790">
        <f>IF(N26&gt;0,VLOOKUP(A26,'Lista Suspensa'!$A$1:$F$92,3,),0)</f>
        <v>0</v>
      </c>
      <c r="Q26" s="790">
        <f>IF(OR(N26&gt;0,O26&gt;0),VLOOKUP(A26,'Lista Suspensa'!$A$1:$F$90,4,),0)</f>
        <v>0</v>
      </c>
      <c r="R26" s="790">
        <f>IF(OR(N26&gt;0,O26&gt;0),VLOOKUP(A26,'Lista Suspensa'!$A$1:$F$90,5,),0)</f>
        <v>0</v>
      </c>
      <c r="S26" s="791">
        <f>IF(OR(N26&gt;0,O26&gt;0),VLOOKUP(A26,'Lista Suspensa'!$A$1:$F$90,6,),0)</f>
        <v>0</v>
      </c>
      <c r="T26" s="789"/>
      <c r="U26" s="789">
        <f t="shared" si="3"/>
        <v>0</v>
      </c>
      <c r="V26" s="790">
        <f>IF(T26&gt;0,VLOOKUP(A26,'Lista Suspensa'!$A$1:$F$92,3,),0)</f>
        <v>0</v>
      </c>
      <c r="W26" s="790">
        <f>IF(OR(T26&gt;0,U26&gt;0),VLOOKUP(A26,'Lista Suspensa'!$A$1:$F$90,4,),0)</f>
        <v>0</v>
      </c>
      <c r="X26" s="790">
        <f>IF(OR(T26&gt;0,U26&gt;0),VLOOKUP(A26,'Lista Suspensa'!$A$1:$F$90,5,),0)</f>
        <v>0</v>
      </c>
      <c r="Y26" s="791">
        <f>IF(OR(T26&gt;0,U26&gt;0),VLOOKUP(A26,'Lista Suspensa'!$A$1:$F$90,6,),0)</f>
        <v>0</v>
      </c>
      <c r="Z26" s="789"/>
      <c r="AA26" s="789">
        <f t="shared" si="4"/>
        <v>0</v>
      </c>
      <c r="AB26" s="790">
        <f>IF(Z26&gt;0,VLOOKUP(A26,'Lista Suspensa'!$A$1:$F$92,3,),0)</f>
        <v>0</v>
      </c>
      <c r="AC26" s="790">
        <f>IF(OR(Z26&gt;0,AA26&gt;0),VLOOKUP(A26,'Lista Suspensa'!$A$1:$F$90,4,),0)</f>
        <v>0</v>
      </c>
      <c r="AD26" s="790">
        <f>IF(OR(Z26&gt;0,AA26&gt;0),VLOOKUP(A26,'Lista Suspensa'!$A$1:$F$90,5,),0)</f>
        <v>0</v>
      </c>
      <c r="AE26" s="791">
        <f>IF(OR(Z26&gt;0,AA26&gt;0),VLOOKUP(A26,'Lista Suspensa'!$A$1:$F$90,6,),0)</f>
        <v>0</v>
      </c>
      <c r="AF26" s="789"/>
      <c r="AG26" s="789">
        <f t="shared" si="5"/>
        <v>0</v>
      </c>
      <c r="AH26" s="790">
        <f>IF(AF26&gt;0,VLOOKUP(A26,'Lista Suspensa'!$A$1:$F$92,3,),0)</f>
        <v>0</v>
      </c>
      <c r="AI26" s="790">
        <f>IF(OR(AF26&gt;0,AG26&gt;0),VLOOKUP(A26,'Lista Suspensa'!$A$1:$F$90,4,),0)</f>
        <v>0</v>
      </c>
      <c r="AJ26" s="790">
        <f>IF(OR(AF26&gt;0,AG26&gt;0),VLOOKUP(A26,'Lista Suspensa'!$A$1:$F$90,5,),0)</f>
        <v>0</v>
      </c>
      <c r="AK26" s="791">
        <f>IF(OR(AF26&gt;0,AG26&gt;0),VLOOKUP(A26,'Lista Suspensa'!$A$1:$F$90,6,),0)</f>
        <v>0</v>
      </c>
      <c r="AL26" s="789"/>
      <c r="AM26" s="789">
        <f t="shared" si="6"/>
        <v>0</v>
      </c>
      <c r="AN26" s="790">
        <f>IF(AL26&gt;0,VLOOKUP(A26,'Lista Suspensa'!$A$1:$F$92,3,),0)</f>
        <v>0</v>
      </c>
      <c r="AO26" s="790">
        <f>IF(OR(AL26&gt;0,AM26&gt;0),VLOOKUP(A26,'Lista Suspensa'!$A$1:$F$90,4,),0)</f>
        <v>0</v>
      </c>
      <c r="AP26" s="790">
        <f>IF(OR(AL26&gt;0,AM26&gt;0),VLOOKUP(A26,'Lista Suspensa'!$A$1:$F$90,5,),0)</f>
        <v>0</v>
      </c>
      <c r="AQ26" s="791">
        <f>IF(OR(AL26&gt;0,AM26&gt;0),VLOOKUP(A26,'Lista Suspensa'!$A$1:$F$90,6,),0)</f>
        <v>0</v>
      </c>
      <c r="AR26" s="789"/>
      <c r="AS26" s="789">
        <f t="shared" si="7"/>
        <v>0</v>
      </c>
      <c r="AT26" s="790">
        <f>IF(AR26&gt;0,VLOOKUP(A26,'Lista Suspensa'!$A$1:$F$92,3,),0)</f>
        <v>0</v>
      </c>
      <c r="AU26" s="790">
        <f>IF(OR(AR26&gt;0,AS26&gt;0),VLOOKUP(A26,'Lista Suspensa'!$A$1:$F$90,4,),0)</f>
        <v>0</v>
      </c>
      <c r="AV26" s="790">
        <f>IF(OR(AR26&gt;0,AS26&gt;0),VLOOKUP(A26,'Lista Suspensa'!$A$1:$F$90,5,),0)</f>
        <v>0</v>
      </c>
      <c r="AW26" s="794">
        <f>IF(OR(AR26&gt;0,AS26&gt;0),VLOOKUP(A26,'Lista Suspensa'!$A$1:$F$90,6,),0)</f>
        <v>0</v>
      </c>
      <c r="AX26" s="789"/>
      <c r="AY26" s="789">
        <f t="shared" si="14"/>
        <v>0</v>
      </c>
      <c r="AZ26" s="790">
        <f>IF(AX26&gt;0,VLOOKUP(A26,'Lista Suspensa'!$A$1:$F$92,3,),0)</f>
        <v>0</v>
      </c>
      <c r="BA26" s="790">
        <f>IF(OR(AX26&gt;0,AY26&gt;0),VLOOKUP(A26,'Lista Suspensa'!$A$1:$F$90,4,),0)</f>
        <v>0</v>
      </c>
      <c r="BB26" s="790">
        <f>IF(OR(AX26&gt;0,AY26&gt;0),VLOOKUP(A26,'Lista Suspensa'!$A$1:$F$90,5,),0)</f>
        <v>0</v>
      </c>
      <c r="BC26" s="794">
        <f>IF(OR(AX26&gt;0,AY26&gt;0),VLOOKUP(A26,'Lista Suspensa'!$A$1:$F$90,6,),0)</f>
        <v>0</v>
      </c>
      <c r="BD26" s="789"/>
      <c r="BE26" s="789">
        <f t="shared" si="8"/>
        <v>0</v>
      </c>
      <c r="BF26" s="790">
        <f>IF(BD26&gt;0,VLOOKUP(A26,'Lista Suspensa'!$A$1:$F$92,3,),0)</f>
        <v>0</v>
      </c>
      <c r="BG26" s="790">
        <f>IF(OR(BD26&gt;0,BE26&gt;0),VLOOKUP(A26,'Lista Suspensa'!$A$1:$F$90,4,),0)</f>
        <v>0</v>
      </c>
      <c r="BH26" s="790">
        <f>IF(OR(BD26&gt;0,BE26&gt;0),VLOOKUP(A26,'Lista Suspensa'!$A$1:$F$90,5,),0)</f>
        <v>0</v>
      </c>
      <c r="BI26" s="794">
        <f>IF(OR(BD26&gt;0,BE26&gt;0),VLOOKUP(A26,'Lista Suspensa'!$A$1:$F$90,6,),0)</f>
        <v>0</v>
      </c>
      <c r="BJ26" s="789"/>
      <c r="BK26" s="789">
        <f t="shared" si="9"/>
        <v>0</v>
      </c>
      <c r="BL26" s="790">
        <f>IF(BJ26&gt;0,VLOOKUP(A26,'Lista Suspensa'!$A$1:$F$92,3,),0)</f>
        <v>0</v>
      </c>
      <c r="BM26" s="790">
        <f>IF(OR(BJ26&gt;0,BK26&gt;0),VLOOKUP(A26,'Lista Suspensa'!$A$1:$F$90,4,),0)</f>
        <v>0</v>
      </c>
      <c r="BN26" s="790">
        <f>IF(OR(BJ26&gt;0,BK26&gt;0),VLOOKUP(A26,'Lista Suspensa'!$A$1:$F$90,5,),0)</f>
        <v>0</v>
      </c>
      <c r="BO26" s="794">
        <f>IF(OR(BJ26&gt;0,BK26&gt;0),VLOOKUP(A26,'Lista Suspensa'!$A$1:$F$90,6,),0)</f>
        <v>0</v>
      </c>
      <c r="BP26" s="789"/>
      <c r="BQ26" s="789">
        <f t="shared" si="10"/>
        <v>0</v>
      </c>
      <c r="BR26" s="790">
        <f>IF(BP26&gt;0,VLOOKUP(A26,'Lista Suspensa'!$A$1:$F$92,3,),0)</f>
        <v>0</v>
      </c>
      <c r="BS26" s="790">
        <f>IF(OR(BP26&gt;0,BQ26&gt;0),VLOOKUP(A26,'Lista Suspensa'!$A$1:$F$90,4,),0)</f>
        <v>0</v>
      </c>
      <c r="BT26" s="790">
        <f>IF(OR(BP26&gt;0,BQ26&gt;0),VLOOKUP(A26,'Lista Suspensa'!$A$1:$F$90,5,),0)</f>
        <v>0</v>
      </c>
      <c r="BU26" s="794">
        <f>IF(OR(BP26&gt;0,BQ26&gt;0),VLOOKUP(A26,'Lista Suspensa'!$A$1:$F$90,6,),0)</f>
        <v>0</v>
      </c>
      <c r="BV26" s="789"/>
      <c r="BW26" s="789">
        <f t="shared" si="11"/>
        <v>0</v>
      </c>
      <c r="BX26" s="790">
        <f>IF(BV26&gt;0,VLOOKUP(A26,'Lista Suspensa'!$A$1:$F$92,3,),0)</f>
        <v>0</v>
      </c>
      <c r="BY26" s="790">
        <f>IF(OR(BV26&gt;0,BW26&gt;0),VLOOKUP(A26,'Lista Suspensa'!$A$1:$F$90,4,),0)</f>
        <v>0</v>
      </c>
      <c r="BZ26" s="790">
        <f>IF(OR(BV26&gt;0,BW26&gt;0),VLOOKUP(A26,'Lista Suspensa'!$A$1:$F$90,5,),0)</f>
        <v>0</v>
      </c>
      <c r="CA26" s="794">
        <f>IF(OR(BV26&gt;0,BW26&gt;0),VLOOKUP(A26,'Lista Suspensa'!$A$1:$F$90,6,),0)</f>
        <v>0</v>
      </c>
      <c r="CB26" s="789"/>
      <c r="CC26" s="789">
        <f t="shared" si="12"/>
        <v>0</v>
      </c>
      <c r="CD26" s="790">
        <f>IF(CB26&gt;0,VLOOKUP(A26,'Lista Suspensa'!$A$1:$F$92,3,),0)</f>
        <v>0</v>
      </c>
      <c r="CE26" s="790">
        <f>IF(OR(CB26&gt;0,CC26&gt;0),VLOOKUP(A26,'Lista Suspensa'!$A$1:$F$90,4,),0)</f>
        <v>0</v>
      </c>
      <c r="CF26" s="790">
        <f>IF(OR(CB26&gt;0,CC26&gt;0),VLOOKUP(A26,'Lista Suspensa'!$A$1:$F$90,5,),0)</f>
        <v>0</v>
      </c>
      <c r="CG26" s="794">
        <f>IF(OR(CB26&gt;0,CC26&gt;0),VLOOKUP(A26,'Lista Suspensa'!$A$1:$F$90,6,),0)</f>
        <v>0</v>
      </c>
      <c r="CH26" s="789"/>
      <c r="CI26" s="789">
        <f t="shared" si="13"/>
        <v>0</v>
      </c>
      <c r="CJ26" s="790">
        <f>IF(CH26&gt;0,VLOOKUP(A26,'Lista Suspensa'!$A$1:$F$92,3,),0)</f>
        <v>0</v>
      </c>
      <c r="CK26" s="790">
        <f>IF(OR(CH26&gt;0,CI26&gt;0),VLOOKUP(A26,'Lista Suspensa'!$A$1:$F$90,4,),0)</f>
        <v>0</v>
      </c>
      <c r="CL26" s="790">
        <f>IF(OR(CH26&gt;0,CI26&gt;0),VLOOKUP(A26,'Lista Suspensa'!$A$1:$F$90,5,),0)</f>
        <v>0</v>
      </c>
      <c r="CM26" s="795">
        <f>IF(OR(CH26&gt;0,CI26&gt;0),VLOOKUP(A26,'Lista Suspensa'!$A$1:$F$90,6,),0)</f>
        <v>0</v>
      </c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5.75" customHeight="1" x14ac:dyDescent="0.25">
      <c r="A27" s="351"/>
      <c r="B27" s="786"/>
      <c r="C27" s="786">
        <f t="shared" si="0"/>
        <v>0</v>
      </c>
      <c r="D27" s="787">
        <f>IF(B27&gt;0,VLOOKUP(A27,'Lista Suspensa'!$A$1:$F$92,3,),0)</f>
        <v>0</v>
      </c>
      <c r="E27" s="787">
        <f>IF(OR(B27&gt;0,C27&gt;0),VLOOKUP(A27,'Lista Suspensa'!$A$1:$F$90,4,),0)</f>
        <v>0</v>
      </c>
      <c r="F27" s="787">
        <f>IF(OR(B27&gt;0,C27&gt;0),VLOOKUP(A27,'Lista Suspensa'!$A$1:$F$90,5,),0)</f>
        <v>0</v>
      </c>
      <c r="G27" s="788">
        <f>IF(OR(B27&gt;0,C27&gt;0),VLOOKUP(A27,'Lista Suspensa'!$A$1:$F$90,6,),0)</f>
        <v>0</v>
      </c>
      <c r="H27" s="786"/>
      <c r="I27" s="786">
        <f t="shared" si="1"/>
        <v>0</v>
      </c>
      <c r="J27" s="787">
        <f>IF(H27&gt;0,VLOOKUP(A27,'Lista Suspensa'!$A$1:$F$92,3,),0)</f>
        <v>0</v>
      </c>
      <c r="K27" s="787">
        <f>IF(OR(H27&gt;0,I27&gt;0),VLOOKUP(A27,'Lista Suspensa'!$A$1:$F$90,4,),0)</f>
        <v>0</v>
      </c>
      <c r="L27" s="787">
        <f>IF(OR(H27&gt;0,I27&gt;0),VLOOKUP(A27,'Lista Suspensa'!$A$1:$F$90,5,),0)</f>
        <v>0</v>
      </c>
      <c r="M27" s="788">
        <f>IF(OR(H27&gt;0,I27&gt;0),VLOOKUP(A27,'Lista Suspensa'!$A$1:$F$90,6,),0)</f>
        <v>0</v>
      </c>
      <c r="N27" s="786"/>
      <c r="O27" s="786">
        <f t="shared" si="2"/>
        <v>0</v>
      </c>
      <c r="P27" s="787">
        <f>IF(N27&gt;0,VLOOKUP(A27,'Lista Suspensa'!$A$1:$F$92,3,),0)</f>
        <v>0</v>
      </c>
      <c r="Q27" s="787">
        <f>IF(OR(N27&gt;0,O27&gt;0),VLOOKUP(A27,'Lista Suspensa'!$A$1:$F$90,4,),0)</f>
        <v>0</v>
      </c>
      <c r="R27" s="787">
        <f>IF(OR(N27&gt;0,O27&gt;0),VLOOKUP(A27,'Lista Suspensa'!$A$1:$F$90,5,),0)</f>
        <v>0</v>
      </c>
      <c r="S27" s="788">
        <f>IF(OR(N27&gt;0,O27&gt;0),VLOOKUP(A27,'Lista Suspensa'!$A$1:$F$90,6,),0)</f>
        <v>0</v>
      </c>
      <c r="T27" s="786"/>
      <c r="U27" s="786">
        <f t="shared" si="3"/>
        <v>0</v>
      </c>
      <c r="V27" s="787">
        <f>IF(T27&gt;0,VLOOKUP(A27,'Lista Suspensa'!$A$1:$F$92,3,),0)</f>
        <v>0</v>
      </c>
      <c r="W27" s="787">
        <f>IF(OR(T27&gt;0,U27&gt;0),VLOOKUP(A27,'Lista Suspensa'!$A$1:$F$90,4,),0)</f>
        <v>0</v>
      </c>
      <c r="X27" s="787">
        <f>IF(OR(T27&gt;0,U27&gt;0),VLOOKUP(A27,'Lista Suspensa'!$A$1:$F$90,5,),0)</f>
        <v>0</v>
      </c>
      <c r="Y27" s="788">
        <f>IF(OR(T27&gt;0,U27&gt;0),VLOOKUP(A27,'Lista Suspensa'!$A$1:$F$90,6,),0)</f>
        <v>0</v>
      </c>
      <c r="Z27" s="786"/>
      <c r="AA27" s="786">
        <f t="shared" si="4"/>
        <v>0</v>
      </c>
      <c r="AB27" s="787">
        <f>IF(Z27&gt;0,VLOOKUP(A27,'Lista Suspensa'!$A$1:$F$92,3,),0)</f>
        <v>0</v>
      </c>
      <c r="AC27" s="787">
        <f>IF(OR(Z27&gt;0,AA27&gt;0),VLOOKUP(A27,'Lista Suspensa'!$A$1:$F$90,4,),0)</f>
        <v>0</v>
      </c>
      <c r="AD27" s="787">
        <f>IF(OR(Z27&gt;0,AA27&gt;0),VLOOKUP(A27,'Lista Suspensa'!$A$1:$F$90,5,),0)</f>
        <v>0</v>
      </c>
      <c r="AE27" s="788">
        <f>IF(OR(Z27&gt;0,AA27&gt;0),VLOOKUP(A27,'Lista Suspensa'!$A$1:$F$90,6,),0)</f>
        <v>0</v>
      </c>
      <c r="AF27" s="786"/>
      <c r="AG27" s="786">
        <f t="shared" si="5"/>
        <v>0</v>
      </c>
      <c r="AH27" s="787">
        <f>IF(AF27&gt;0,VLOOKUP(A27,'Lista Suspensa'!$A$1:$F$92,3,),0)</f>
        <v>0</v>
      </c>
      <c r="AI27" s="787">
        <f>IF(OR(AF27&gt;0,AG27&gt;0),VLOOKUP(A27,'Lista Suspensa'!$A$1:$F$90,4,),0)</f>
        <v>0</v>
      </c>
      <c r="AJ27" s="787">
        <f>IF(OR(AF27&gt;0,AG27&gt;0),VLOOKUP(A27,'Lista Suspensa'!$A$1:$F$90,5,),0)</f>
        <v>0</v>
      </c>
      <c r="AK27" s="788">
        <f>IF(OR(AF27&gt;0,AG27&gt;0),VLOOKUP(A27,'Lista Suspensa'!$A$1:$F$90,6,),0)</f>
        <v>0</v>
      </c>
      <c r="AL27" s="786"/>
      <c r="AM27" s="786">
        <f t="shared" si="6"/>
        <v>0</v>
      </c>
      <c r="AN27" s="787">
        <f>IF(AL27&gt;0,VLOOKUP(A27,'Lista Suspensa'!$A$1:$F$92,3,),0)</f>
        <v>0</v>
      </c>
      <c r="AO27" s="787">
        <f>IF(OR(AL27&gt;0,AM27&gt;0),VLOOKUP(A27,'Lista Suspensa'!$A$1:$F$90,4,),0)</f>
        <v>0</v>
      </c>
      <c r="AP27" s="787">
        <f>IF(OR(AL27&gt;0,AM27&gt;0),VLOOKUP(A27,'Lista Suspensa'!$A$1:$F$90,5,),0)</f>
        <v>0</v>
      </c>
      <c r="AQ27" s="788">
        <f>IF(OR(AL27&gt;0,AM27&gt;0),VLOOKUP(A27,'Lista Suspensa'!$A$1:$F$90,6,),0)</f>
        <v>0</v>
      </c>
      <c r="AR27" s="786"/>
      <c r="AS27" s="786">
        <f t="shared" si="7"/>
        <v>0</v>
      </c>
      <c r="AT27" s="787">
        <f>IF(AR27&gt;0,VLOOKUP(A27,'Lista Suspensa'!$A$1:$F$92,3,),0)</f>
        <v>0</v>
      </c>
      <c r="AU27" s="787">
        <f>IF(OR(AR27&gt;0,AS27&gt;0),VLOOKUP(A27,'Lista Suspensa'!$A$1:$F$90,4,),0)</f>
        <v>0</v>
      </c>
      <c r="AV27" s="787">
        <f>IF(OR(AR27&gt;0,AS27&gt;0),VLOOKUP(A27,'Lista Suspensa'!$A$1:$F$90,5,),0)</f>
        <v>0</v>
      </c>
      <c r="AW27" s="792">
        <f>IF(OR(AR27&gt;0,AS27&gt;0),VLOOKUP(A27,'Lista Suspensa'!$A$1:$F$90,6,),0)</f>
        <v>0</v>
      </c>
      <c r="AX27" s="786"/>
      <c r="AY27" s="786">
        <f t="shared" si="14"/>
        <v>0</v>
      </c>
      <c r="AZ27" s="787">
        <f>IF(AX27&gt;0,VLOOKUP(A27,'Lista Suspensa'!$A$1:$F$92,3,),0)</f>
        <v>0</v>
      </c>
      <c r="BA27" s="787">
        <f>IF(OR(AX27&gt;0,AY27&gt;0),VLOOKUP(A27,'Lista Suspensa'!$A$1:$F$90,4,),0)</f>
        <v>0</v>
      </c>
      <c r="BB27" s="787">
        <f>IF(OR(AX27&gt;0,AY27&gt;0),VLOOKUP(A27,'Lista Suspensa'!$A$1:$F$90,5,),0)</f>
        <v>0</v>
      </c>
      <c r="BC27" s="792">
        <f>IF(OR(AX27&gt;0,AY27&gt;0),VLOOKUP(A27,'Lista Suspensa'!$A$1:$F$90,6,),0)</f>
        <v>0</v>
      </c>
      <c r="BD27" s="786"/>
      <c r="BE27" s="786">
        <f t="shared" si="8"/>
        <v>0</v>
      </c>
      <c r="BF27" s="787">
        <f>IF(BD27&gt;0,VLOOKUP(A27,'Lista Suspensa'!$A$1:$F$92,3,),0)</f>
        <v>0</v>
      </c>
      <c r="BG27" s="787">
        <f>IF(OR(BD27&gt;0,BE27&gt;0),VLOOKUP(A27,'Lista Suspensa'!$A$1:$F$90,4,),0)</f>
        <v>0</v>
      </c>
      <c r="BH27" s="787">
        <f>IF(OR(BD27&gt;0,BE27&gt;0),VLOOKUP(A27,'Lista Suspensa'!$A$1:$F$90,5,),0)</f>
        <v>0</v>
      </c>
      <c r="BI27" s="792">
        <f>IF(OR(BD27&gt;0,BE27&gt;0),VLOOKUP(A27,'Lista Suspensa'!$A$1:$F$90,6,),0)</f>
        <v>0</v>
      </c>
      <c r="BJ27" s="786"/>
      <c r="BK27" s="786">
        <f t="shared" si="9"/>
        <v>0</v>
      </c>
      <c r="BL27" s="787">
        <f>IF(BJ27&gt;0,VLOOKUP(A27,'Lista Suspensa'!$A$1:$F$92,3,),0)</f>
        <v>0</v>
      </c>
      <c r="BM27" s="787">
        <f>IF(OR(BJ27&gt;0,BK27&gt;0),VLOOKUP(A27,'Lista Suspensa'!$A$1:$F$90,4,),0)</f>
        <v>0</v>
      </c>
      <c r="BN27" s="787">
        <f>IF(OR(BJ27&gt;0,BK27&gt;0),VLOOKUP(A27,'Lista Suspensa'!$A$1:$F$90,5,),0)</f>
        <v>0</v>
      </c>
      <c r="BO27" s="792">
        <f>IF(OR(BJ27&gt;0,BK27&gt;0),VLOOKUP(A27,'Lista Suspensa'!$A$1:$F$90,6,),0)</f>
        <v>0</v>
      </c>
      <c r="BP27" s="786"/>
      <c r="BQ27" s="786">
        <f t="shared" si="10"/>
        <v>0</v>
      </c>
      <c r="BR27" s="787">
        <f>IF(BP27&gt;0,VLOOKUP(A27,'Lista Suspensa'!$A$1:$F$92,3,),0)</f>
        <v>0</v>
      </c>
      <c r="BS27" s="787">
        <f>IF(OR(BP27&gt;0,BQ27&gt;0),VLOOKUP(A27,'Lista Suspensa'!$A$1:$F$90,4,),0)</f>
        <v>0</v>
      </c>
      <c r="BT27" s="787">
        <f>IF(OR(BP27&gt;0,BQ27&gt;0),VLOOKUP(A27,'Lista Suspensa'!$A$1:$F$90,5,),0)</f>
        <v>0</v>
      </c>
      <c r="BU27" s="792">
        <f>IF(OR(BP27&gt;0,BQ27&gt;0),VLOOKUP(A27,'Lista Suspensa'!$A$1:$F$90,6,),0)</f>
        <v>0</v>
      </c>
      <c r="BV27" s="786"/>
      <c r="BW27" s="786">
        <f t="shared" si="11"/>
        <v>0</v>
      </c>
      <c r="BX27" s="787">
        <f>IF(BV27&gt;0,VLOOKUP(A27,'Lista Suspensa'!$A$1:$F$92,3,),0)</f>
        <v>0</v>
      </c>
      <c r="BY27" s="787">
        <f>IF(OR(BV27&gt;0,BW27&gt;0),VLOOKUP(A27,'Lista Suspensa'!$A$1:$F$90,4,),0)</f>
        <v>0</v>
      </c>
      <c r="BZ27" s="787">
        <f>IF(OR(BV27&gt;0,BW27&gt;0),VLOOKUP(A27,'Lista Suspensa'!$A$1:$F$90,5,),0)</f>
        <v>0</v>
      </c>
      <c r="CA27" s="792">
        <f>IF(OR(BV27&gt;0,BW27&gt;0),VLOOKUP(A27,'Lista Suspensa'!$A$1:$F$90,6,),0)</f>
        <v>0</v>
      </c>
      <c r="CB27" s="786"/>
      <c r="CC27" s="786">
        <f t="shared" si="12"/>
        <v>0</v>
      </c>
      <c r="CD27" s="787">
        <f>IF(CB27&gt;0,VLOOKUP(A27,'Lista Suspensa'!$A$1:$F$92,3,),0)</f>
        <v>0</v>
      </c>
      <c r="CE27" s="787">
        <f>IF(OR(CB27&gt;0,CC27&gt;0),VLOOKUP(A27,'Lista Suspensa'!$A$1:$F$90,4,),0)</f>
        <v>0</v>
      </c>
      <c r="CF27" s="787">
        <f>IF(OR(CB27&gt;0,CC27&gt;0),VLOOKUP(A27,'Lista Suspensa'!$A$1:$F$90,5,),0)</f>
        <v>0</v>
      </c>
      <c r="CG27" s="792">
        <f>IF(OR(CB27&gt;0,CC27&gt;0),VLOOKUP(A27,'Lista Suspensa'!$A$1:$F$90,6,),0)</f>
        <v>0</v>
      </c>
      <c r="CH27" s="786"/>
      <c r="CI27" s="786">
        <f t="shared" si="13"/>
        <v>0</v>
      </c>
      <c r="CJ27" s="787">
        <f>IF(CH27&gt;0,VLOOKUP(A27,'Lista Suspensa'!$A$1:$F$92,3,),0)</f>
        <v>0</v>
      </c>
      <c r="CK27" s="787">
        <f>IF(OR(CH27&gt;0,CI27&gt;0),VLOOKUP(A27,'Lista Suspensa'!$A$1:$F$90,4,),0)</f>
        <v>0</v>
      </c>
      <c r="CL27" s="787">
        <f>IF(OR(CH27&gt;0,CI27&gt;0),VLOOKUP(A27,'Lista Suspensa'!$A$1:$F$90,5,),0)</f>
        <v>0</v>
      </c>
      <c r="CM27" s="793">
        <f>IF(OR(CH27&gt;0,CI27&gt;0),VLOOKUP(A27,'Lista Suspensa'!$A$1:$F$90,6,),0)</f>
        <v>0</v>
      </c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5.75" customHeight="1" x14ac:dyDescent="0.25">
      <c r="A28" s="74"/>
      <c r="B28" s="789"/>
      <c r="C28" s="789">
        <f t="shared" si="0"/>
        <v>0</v>
      </c>
      <c r="D28" s="790">
        <f>IF(B28&gt;0,VLOOKUP(A28,'Lista Suspensa'!$A$1:$F$92,3,),0)</f>
        <v>0</v>
      </c>
      <c r="E28" s="790">
        <f>IF(OR(B28&gt;0,C28&gt;0),VLOOKUP(A28,'Lista Suspensa'!$A$1:$F$90,4,),0)</f>
        <v>0</v>
      </c>
      <c r="F28" s="790">
        <f>IF(OR(B28&gt;0,C28&gt;0),VLOOKUP(A28,'Lista Suspensa'!$A$1:$F$90,5,),0)</f>
        <v>0</v>
      </c>
      <c r="G28" s="791">
        <f>IF(OR(B28&gt;0,C28&gt;0),VLOOKUP(A28,'Lista Suspensa'!$A$1:$F$90,6,),0)</f>
        <v>0</v>
      </c>
      <c r="H28" s="789"/>
      <c r="I28" s="789">
        <f t="shared" si="1"/>
        <v>0</v>
      </c>
      <c r="J28" s="790">
        <f>IF(H28&gt;0,VLOOKUP(A28,'Lista Suspensa'!$A$1:$F$92,3,),0)</f>
        <v>0</v>
      </c>
      <c r="K28" s="790">
        <f>IF(OR(H28&gt;0,I28&gt;0),VLOOKUP(A28,'Lista Suspensa'!$A$1:$F$90,4,),0)</f>
        <v>0</v>
      </c>
      <c r="L28" s="790">
        <f>IF(OR(H28&gt;0,I28&gt;0),VLOOKUP(A28,'Lista Suspensa'!$A$1:$F$90,5,),0)</f>
        <v>0</v>
      </c>
      <c r="M28" s="791">
        <f>IF(OR(H28&gt;0,I28&gt;0),VLOOKUP(A28,'Lista Suspensa'!$A$1:$F$90,6,),0)</f>
        <v>0</v>
      </c>
      <c r="N28" s="789"/>
      <c r="O28" s="789">
        <f t="shared" si="2"/>
        <v>0</v>
      </c>
      <c r="P28" s="790">
        <f>IF(N28&gt;0,VLOOKUP(A28,'Lista Suspensa'!$A$1:$F$92,3,),0)</f>
        <v>0</v>
      </c>
      <c r="Q28" s="790">
        <f>IF(OR(N28&gt;0,O28&gt;0),VLOOKUP(A28,'Lista Suspensa'!$A$1:$F$90,4,),0)</f>
        <v>0</v>
      </c>
      <c r="R28" s="790">
        <f>IF(OR(N28&gt;0,O28&gt;0),VLOOKUP(A28,'Lista Suspensa'!$A$1:$F$90,5,),0)</f>
        <v>0</v>
      </c>
      <c r="S28" s="791">
        <f>IF(OR(N28&gt;0,O28&gt;0),VLOOKUP(A28,'Lista Suspensa'!$A$1:$F$90,6,),0)</f>
        <v>0</v>
      </c>
      <c r="T28" s="789"/>
      <c r="U28" s="789">
        <f t="shared" si="3"/>
        <v>0</v>
      </c>
      <c r="V28" s="790">
        <f>IF(T28&gt;0,VLOOKUP(A28,'Lista Suspensa'!$A$1:$F$92,3,),0)</f>
        <v>0</v>
      </c>
      <c r="W28" s="790">
        <f>IF(OR(T28&gt;0,U28&gt;0),VLOOKUP(A28,'Lista Suspensa'!$A$1:$F$90,4,),0)</f>
        <v>0</v>
      </c>
      <c r="X28" s="790">
        <f>IF(OR(T28&gt;0,U28&gt;0),VLOOKUP(A28,'Lista Suspensa'!$A$1:$F$90,5,),0)</f>
        <v>0</v>
      </c>
      <c r="Y28" s="791">
        <f>IF(OR(T28&gt;0,U28&gt;0),VLOOKUP(A28,'Lista Suspensa'!$A$1:$F$90,6,),0)</f>
        <v>0</v>
      </c>
      <c r="Z28" s="789"/>
      <c r="AA28" s="789">
        <f t="shared" si="4"/>
        <v>0</v>
      </c>
      <c r="AB28" s="790">
        <f>IF(Z28&gt;0,VLOOKUP(A28,'Lista Suspensa'!$A$1:$F$92,3,),0)</f>
        <v>0</v>
      </c>
      <c r="AC28" s="790">
        <f>IF(OR(Z28&gt;0,AA28&gt;0),VLOOKUP(A28,'Lista Suspensa'!$A$1:$F$90,4,),0)</f>
        <v>0</v>
      </c>
      <c r="AD28" s="790">
        <f>IF(OR(Z28&gt;0,AA28&gt;0),VLOOKUP(A28,'Lista Suspensa'!$A$1:$F$90,5,),0)</f>
        <v>0</v>
      </c>
      <c r="AE28" s="791">
        <f>IF(OR(Z28&gt;0,AA28&gt;0),VLOOKUP(A28,'Lista Suspensa'!$A$1:$F$90,6,),0)</f>
        <v>0</v>
      </c>
      <c r="AF28" s="789"/>
      <c r="AG28" s="789">
        <f t="shared" si="5"/>
        <v>0</v>
      </c>
      <c r="AH28" s="790">
        <f>IF(AF28&gt;0,VLOOKUP(A28,'Lista Suspensa'!$A$1:$F$92,3,),0)</f>
        <v>0</v>
      </c>
      <c r="AI28" s="790">
        <f>IF(OR(AF28&gt;0,AG28&gt;0),VLOOKUP(A28,'Lista Suspensa'!$A$1:$F$90,4,),0)</f>
        <v>0</v>
      </c>
      <c r="AJ28" s="790">
        <f>IF(OR(AF28&gt;0,AG28&gt;0),VLOOKUP(A28,'Lista Suspensa'!$A$1:$F$90,5,),0)</f>
        <v>0</v>
      </c>
      <c r="AK28" s="791">
        <f>IF(OR(AF28&gt;0,AG28&gt;0),VLOOKUP(A28,'Lista Suspensa'!$A$1:$F$90,6,),0)</f>
        <v>0</v>
      </c>
      <c r="AL28" s="789"/>
      <c r="AM28" s="789">
        <f t="shared" si="6"/>
        <v>0</v>
      </c>
      <c r="AN28" s="790">
        <f>IF(AL28&gt;0,VLOOKUP(A28,'Lista Suspensa'!$A$1:$F$92,3,),0)</f>
        <v>0</v>
      </c>
      <c r="AO28" s="790">
        <f>IF(OR(AL28&gt;0,AM28&gt;0),VLOOKUP(A28,'Lista Suspensa'!$A$1:$F$90,4,),0)</f>
        <v>0</v>
      </c>
      <c r="AP28" s="790">
        <f>IF(OR(AL28&gt;0,AM28&gt;0),VLOOKUP(A28,'Lista Suspensa'!$A$1:$F$90,5,),0)</f>
        <v>0</v>
      </c>
      <c r="AQ28" s="791">
        <f>IF(OR(AL28&gt;0,AM28&gt;0),VLOOKUP(A28,'Lista Suspensa'!$A$1:$F$90,6,),0)</f>
        <v>0</v>
      </c>
      <c r="AR28" s="789"/>
      <c r="AS28" s="789">
        <f t="shared" si="7"/>
        <v>0</v>
      </c>
      <c r="AT28" s="790">
        <f>IF(AR28&gt;0,VLOOKUP(A28,'Lista Suspensa'!$A$1:$F$92,3,),0)</f>
        <v>0</v>
      </c>
      <c r="AU28" s="790">
        <f>IF(OR(AR28&gt;0,AS28&gt;0),VLOOKUP(A28,'Lista Suspensa'!$A$1:$F$90,4,),0)</f>
        <v>0</v>
      </c>
      <c r="AV28" s="790">
        <f>IF(OR(AR28&gt;0,AS28&gt;0),VLOOKUP(A28,'Lista Suspensa'!$A$1:$F$90,5,),0)</f>
        <v>0</v>
      </c>
      <c r="AW28" s="794">
        <f>IF(OR(AR28&gt;0,AS28&gt;0),VLOOKUP(A28,'Lista Suspensa'!$A$1:$F$90,6,),0)</f>
        <v>0</v>
      </c>
      <c r="AX28" s="789"/>
      <c r="AY28" s="789">
        <f t="shared" si="14"/>
        <v>0</v>
      </c>
      <c r="AZ28" s="790">
        <f>IF(AX28&gt;0,VLOOKUP(A28,'Lista Suspensa'!$A$1:$F$92,3,),0)</f>
        <v>0</v>
      </c>
      <c r="BA28" s="790">
        <f>IF(OR(AX28&gt;0,AY28&gt;0),VLOOKUP(A28,'Lista Suspensa'!$A$1:$F$90,4,),0)</f>
        <v>0</v>
      </c>
      <c r="BB28" s="790">
        <f>IF(OR(AX28&gt;0,AY28&gt;0),VLOOKUP(A28,'Lista Suspensa'!$A$1:$F$90,5,),0)</f>
        <v>0</v>
      </c>
      <c r="BC28" s="794">
        <f>IF(OR(AX28&gt;0,AY28&gt;0),VLOOKUP(A28,'Lista Suspensa'!$A$1:$F$90,6,),0)</f>
        <v>0</v>
      </c>
      <c r="BD28" s="789"/>
      <c r="BE28" s="789">
        <f t="shared" si="8"/>
        <v>0</v>
      </c>
      <c r="BF28" s="790">
        <f>IF(BD28&gt;0,VLOOKUP(A28,'Lista Suspensa'!$A$1:$F$92,3,),0)</f>
        <v>0</v>
      </c>
      <c r="BG28" s="790">
        <f>IF(OR(BD28&gt;0,BE28&gt;0),VLOOKUP(A28,'Lista Suspensa'!$A$1:$F$90,4,),0)</f>
        <v>0</v>
      </c>
      <c r="BH28" s="790">
        <f>IF(OR(BD28&gt;0,BE28&gt;0),VLOOKUP(A28,'Lista Suspensa'!$A$1:$F$90,5,),0)</f>
        <v>0</v>
      </c>
      <c r="BI28" s="794">
        <f>IF(OR(BD28&gt;0,BE28&gt;0),VLOOKUP(A28,'Lista Suspensa'!$A$1:$F$90,6,),0)</f>
        <v>0</v>
      </c>
      <c r="BJ28" s="789"/>
      <c r="BK28" s="789">
        <f t="shared" si="9"/>
        <v>0</v>
      </c>
      <c r="BL28" s="790">
        <f>IF(BJ28&gt;0,VLOOKUP(A28,'Lista Suspensa'!$A$1:$F$92,3,),0)</f>
        <v>0</v>
      </c>
      <c r="BM28" s="790">
        <f>IF(OR(BJ28&gt;0,BK28&gt;0),VLOOKUP(A28,'Lista Suspensa'!$A$1:$F$90,4,),0)</f>
        <v>0</v>
      </c>
      <c r="BN28" s="790">
        <f>IF(OR(BJ28&gt;0,BK28&gt;0),VLOOKUP(A28,'Lista Suspensa'!$A$1:$F$90,5,),0)</f>
        <v>0</v>
      </c>
      <c r="BO28" s="794">
        <f>IF(OR(BJ28&gt;0,BK28&gt;0),VLOOKUP(A28,'Lista Suspensa'!$A$1:$F$90,6,),0)</f>
        <v>0</v>
      </c>
      <c r="BP28" s="789"/>
      <c r="BQ28" s="789">
        <f t="shared" si="10"/>
        <v>0</v>
      </c>
      <c r="BR28" s="790">
        <f>IF(BP28&gt;0,VLOOKUP(A28,'Lista Suspensa'!$A$1:$F$92,3,),0)</f>
        <v>0</v>
      </c>
      <c r="BS28" s="790">
        <f>IF(OR(BP28&gt;0,BQ28&gt;0),VLOOKUP(A28,'Lista Suspensa'!$A$1:$F$90,4,),0)</f>
        <v>0</v>
      </c>
      <c r="BT28" s="790">
        <f>IF(OR(BP28&gt;0,BQ28&gt;0),VLOOKUP(A28,'Lista Suspensa'!$A$1:$F$90,5,),0)</f>
        <v>0</v>
      </c>
      <c r="BU28" s="794">
        <f>IF(OR(BP28&gt;0,BQ28&gt;0),VLOOKUP(A28,'Lista Suspensa'!$A$1:$F$90,6,),0)</f>
        <v>0</v>
      </c>
      <c r="BV28" s="789"/>
      <c r="BW28" s="789">
        <f t="shared" si="11"/>
        <v>0</v>
      </c>
      <c r="BX28" s="790">
        <f>IF(BV28&gt;0,VLOOKUP(A28,'Lista Suspensa'!$A$1:$F$92,3,),0)</f>
        <v>0</v>
      </c>
      <c r="BY28" s="790">
        <f>IF(OR(BV28&gt;0,BW28&gt;0),VLOOKUP(A28,'Lista Suspensa'!$A$1:$F$90,4,),0)</f>
        <v>0</v>
      </c>
      <c r="BZ28" s="790">
        <f>IF(OR(BV28&gt;0,BW28&gt;0),VLOOKUP(A28,'Lista Suspensa'!$A$1:$F$90,5,),0)</f>
        <v>0</v>
      </c>
      <c r="CA28" s="794">
        <f>IF(OR(BV28&gt;0,BW28&gt;0),VLOOKUP(A28,'Lista Suspensa'!$A$1:$F$90,6,),0)</f>
        <v>0</v>
      </c>
      <c r="CB28" s="789"/>
      <c r="CC28" s="789">
        <f t="shared" si="12"/>
        <v>0</v>
      </c>
      <c r="CD28" s="790">
        <f>IF(CB28&gt;0,VLOOKUP(A28,'Lista Suspensa'!$A$1:$F$92,3,),0)</f>
        <v>0</v>
      </c>
      <c r="CE28" s="790">
        <f>IF(OR(CB28&gt;0,CC28&gt;0),VLOOKUP(A28,'Lista Suspensa'!$A$1:$F$90,4,),0)</f>
        <v>0</v>
      </c>
      <c r="CF28" s="790">
        <f>IF(OR(CB28&gt;0,CC28&gt;0),VLOOKUP(A28,'Lista Suspensa'!$A$1:$F$90,5,),0)</f>
        <v>0</v>
      </c>
      <c r="CG28" s="794">
        <f>IF(OR(CB28&gt;0,CC28&gt;0),VLOOKUP(A28,'Lista Suspensa'!$A$1:$F$90,6,),0)</f>
        <v>0</v>
      </c>
      <c r="CH28" s="789"/>
      <c r="CI28" s="789">
        <f t="shared" si="13"/>
        <v>0</v>
      </c>
      <c r="CJ28" s="790">
        <f>IF(CH28&gt;0,VLOOKUP(A28,'Lista Suspensa'!$A$1:$F$92,3,),0)</f>
        <v>0</v>
      </c>
      <c r="CK28" s="790">
        <f>IF(OR(CH28&gt;0,CI28&gt;0),VLOOKUP(A28,'Lista Suspensa'!$A$1:$F$90,4,),0)</f>
        <v>0</v>
      </c>
      <c r="CL28" s="790">
        <f>IF(OR(CH28&gt;0,CI28&gt;0),VLOOKUP(A28,'Lista Suspensa'!$A$1:$F$90,5,),0)</f>
        <v>0</v>
      </c>
      <c r="CM28" s="795">
        <f>IF(OR(CH28&gt;0,CI28&gt;0),VLOOKUP(A28,'Lista Suspensa'!$A$1:$F$90,6,),0)</f>
        <v>0</v>
      </c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5.75" customHeight="1" x14ac:dyDescent="0.25">
      <c r="A29" s="351"/>
      <c r="B29" s="786"/>
      <c r="C29" s="786">
        <f t="shared" si="0"/>
        <v>0</v>
      </c>
      <c r="D29" s="787">
        <f>IF(B29&gt;0,VLOOKUP(A29,'Lista Suspensa'!$A$1:$F$92,3,),0)</f>
        <v>0</v>
      </c>
      <c r="E29" s="787">
        <f>IF(OR(B29&gt;0,C29&gt;0),VLOOKUP(A29,'Lista Suspensa'!$A$1:$F$90,4,),0)</f>
        <v>0</v>
      </c>
      <c r="F29" s="787">
        <f>IF(OR(B29&gt;0,C29&gt;0),VLOOKUP(A29,'Lista Suspensa'!$A$1:$F$90,5,),0)</f>
        <v>0</v>
      </c>
      <c r="G29" s="788">
        <f>IF(OR(B29&gt;0,C29&gt;0),VLOOKUP(A29,'Lista Suspensa'!$A$1:$F$90,6,),0)</f>
        <v>0</v>
      </c>
      <c r="H29" s="786"/>
      <c r="I29" s="786">
        <f t="shared" si="1"/>
        <v>0</v>
      </c>
      <c r="J29" s="787">
        <f>IF(H29&gt;0,VLOOKUP(A29,'Lista Suspensa'!$A$1:$F$92,3,),0)</f>
        <v>0</v>
      </c>
      <c r="K29" s="787">
        <f>IF(OR(H29&gt;0,I29&gt;0),VLOOKUP(A29,'Lista Suspensa'!$A$1:$F$90,4,),0)</f>
        <v>0</v>
      </c>
      <c r="L29" s="787">
        <f>IF(OR(H29&gt;0,I29&gt;0),VLOOKUP(A29,'Lista Suspensa'!$A$1:$F$90,5,),0)</f>
        <v>0</v>
      </c>
      <c r="M29" s="788">
        <f>IF(OR(H29&gt;0,I29&gt;0),VLOOKUP(A29,'Lista Suspensa'!$A$1:$F$90,6,),0)</f>
        <v>0</v>
      </c>
      <c r="N29" s="786"/>
      <c r="O29" s="786">
        <f t="shared" si="2"/>
        <v>0</v>
      </c>
      <c r="P29" s="787">
        <f>IF(N29&gt;0,VLOOKUP(A29,'Lista Suspensa'!$A$1:$F$92,3,),0)</f>
        <v>0</v>
      </c>
      <c r="Q29" s="787">
        <f>IF(OR(N29&gt;0,O29&gt;0),VLOOKUP(A29,'Lista Suspensa'!$A$1:$F$90,4,),0)</f>
        <v>0</v>
      </c>
      <c r="R29" s="787">
        <f>IF(OR(N29&gt;0,O29&gt;0),VLOOKUP(A29,'Lista Suspensa'!$A$1:$F$90,5,),0)</f>
        <v>0</v>
      </c>
      <c r="S29" s="788">
        <f>IF(OR(N29&gt;0,O29&gt;0),VLOOKUP(A29,'Lista Suspensa'!$A$1:$F$90,6,),0)</f>
        <v>0</v>
      </c>
      <c r="T29" s="786"/>
      <c r="U29" s="786">
        <f t="shared" si="3"/>
        <v>0</v>
      </c>
      <c r="V29" s="787">
        <f>IF(T29&gt;0,VLOOKUP(A29,'Lista Suspensa'!$A$1:$F$92,3,),0)</f>
        <v>0</v>
      </c>
      <c r="W29" s="787">
        <f>IF(OR(T29&gt;0,U29&gt;0),VLOOKUP(A29,'Lista Suspensa'!$A$1:$F$90,4,),0)</f>
        <v>0</v>
      </c>
      <c r="X29" s="787">
        <f>IF(OR(T29&gt;0,U29&gt;0),VLOOKUP(A29,'Lista Suspensa'!$A$1:$F$90,5,),0)</f>
        <v>0</v>
      </c>
      <c r="Y29" s="788">
        <f>IF(OR(T29&gt;0,U29&gt;0),VLOOKUP(A29,'Lista Suspensa'!$A$1:$F$90,6,),0)</f>
        <v>0</v>
      </c>
      <c r="Z29" s="786"/>
      <c r="AA29" s="786">
        <f t="shared" si="4"/>
        <v>0</v>
      </c>
      <c r="AB29" s="787">
        <f>IF(Z29&gt;0,VLOOKUP(A29,'Lista Suspensa'!$A$1:$F$92,3,),0)</f>
        <v>0</v>
      </c>
      <c r="AC29" s="787">
        <f>IF(OR(Z29&gt;0,AA29&gt;0),VLOOKUP(A29,'Lista Suspensa'!$A$1:$F$90,4,),0)</f>
        <v>0</v>
      </c>
      <c r="AD29" s="787">
        <f>IF(OR(Z29&gt;0,AA29&gt;0),VLOOKUP(A29,'Lista Suspensa'!$A$1:$F$90,5,),0)</f>
        <v>0</v>
      </c>
      <c r="AE29" s="788">
        <f>IF(OR(Z29&gt;0,AA29&gt;0),VLOOKUP(A29,'Lista Suspensa'!$A$1:$F$90,6,),0)</f>
        <v>0</v>
      </c>
      <c r="AF29" s="786"/>
      <c r="AG29" s="786">
        <f t="shared" si="5"/>
        <v>0</v>
      </c>
      <c r="AH29" s="787">
        <f>IF(AF29&gt;0,VLOOKUP(A29,'Lista Suspensa'!$A$1:$F$92,3,),0)</f>
        <v>0</v>
      </c>
      <c r="AI29" s="787">
        <f>IF(OR(AF29&gt;0,AG29&gt;0),VLOOKUP(A29,'Lista Suspensa'!$A$1:$F$90,4,),0)</f>
        <v>0</v>
      </c>
      <c r="AJ29" s="787">
        <f>IF(OR(AF29&gt;0,AG29&gt;0),VLOOKUP(A29,'Lista Suspensa'!$A$1:$F$90,5,),0)</f>
        <v>0</v>
      </c>
      <c r="AK29" s="788">
        <f>IF(OR(AF29&gt;0,AG29&gt;0),VLOOKUP(A29,'Lista Suspensa'!$A$1:$F$90,6,),0)</f>
        <v>0</v>
      </c>
      <c r="AL29" s="786"/>
      <c r="AM29" s="786">
        <f t="shared" si="6"/>
        <v>0</v>
      </c>
      <c r="AN29" s="787">
        <f>IF(AL29&gt;0,VLOOKUP(A29,'Lista Suspensa'!$A$1:$F$92,3,),0)</f>
        <v>0</v>
      </c>
      <c r="AO29" s="787">
        <f>IF(OR(AL29&gt;0,AM29&gt;0),VLOOKUP(A29,'Lista Suspensa'!$A$1:$F$90,4,),0)</f>
        <v>0</v>
      </c>
      <c r="AP29" s="787">
        <f>IF(OR(AL29&gt;0,AM29&gt;0),VLOOKUP(A29,'Lista Suspensa'!$A$1:$F$90,5,),0)</f>
        <v>0</v>
      </c>
      <c r="AQ29" s="788">
        <f>IF(OR(AL29&gt;0,AM29&gt;0),VLOOKUP(A29,'Lista Suspensa'!$A$1:$F$90,6,),0)</f>
        <v>0</v>
      </c>
      <c r="AR29" s="786"/>
      <c r="AS29" s="786">
        <f t="shared" si="7"/>
        <v>0</v>
      </c>
      <c r="AT29" s="787">
        <f>IF(AR29&gt;0,VLOOKUP(A29,'Lista Suspensa'!$A$1:$F$92,3,),0)</f>
        <v>0</v>
      </c>
      <c r="AU29" s="787">
        <f>IF(OR(AR29&gt;0,AS29&gt;0),VLOOKUP(A29,'Lista Suspensa'!$A$1:$F$90,4,),0)</f>
        <v>0</v>
      </c>
      <c r="AV29" s="787">
        <f>IF(OR(AR29&gt;0,AS29&gt;0),VLOOKUP(A29,'Lista Suspensa'!$A$1:$F$90,5,),0)</f>
        <v>0</v>
      </c>
      <c r="AW29" s="792">
        <f>IF(OR(AR29&gt;0,AS29&gt;0),VLOOKUP(A29,'Lista Suspensa'!$A$1:$F$90,6,),0)</f>
        <v>0</v>
      </c>
      <c r="AX29" s="786"/>
      <c r="AY29" s="786">
        <f t="shared" si="14"/>
        <v>0</v>
      </c>
      <c r="AZ29" s="787">
        <f>IF(AX29&gt;0,VLOOKUP(A29,'Lista Suspensa'!$A$1:$F$92,3,),0)</f>
        <v>0</v>
      </c>
      <c r="BA29" s="787">
        <f>IF(OR(AX29&gt;0,AY29&gt;0),VLOOKUP(A29,'Lista Suspensa'!$A$1:$F$90,4,),0)</f>
        <v>0</v>
      </c>
      <c r="BB29" s="787">
        <f>IF(OR(AX29&gt;0,AY29&gt;0),VLOOKUP(A29,'Lista Suspensa'!$A$1:$F$90,5,),0)</f>
        <v>0</v>
      </c>
      <c r="BC29" s="792">
        <f>IF(OR(AX29&gt;0,AY29&gt;0),VLOOKUP(A29,'Lista Suspensa'!$A$1:$F$90,6,),0)</f>
        <v>0</v>
      </c>
      <c r="BD29" s="786"/>
      <c r="BE29" s="786">
        <f t="shared" si="8"/>
        <v>0</v>
      </c>
      <c r="BF29" s="787">
        <f>IF(BD29&gt;0,VLOOKUP(A29,'Lista Suspensa'!$A$1:$F$92,3,),0)</f>
        <v>0</v>
      </c>
      <c r="BG29" s="787">
        <f>IF(OR(BD29&gt;0,BE29&gt;0),VLOOKUP(A29,'Lista Suspensa'!$A$1:$F$90,4,),0)</f>
        <v>0</v>
      </c>
      <c r="BH29" s="787">
        <f>IF(OR(BD29&gt;0,BE29&gt;0),VLOOKUP(A29,'Lista Suspensa'!$A$1:$F$90,5,),0)</f>
        <v>0</v>
      </c>
      <c r="BI29" s="792">
        <f>IF(OR(BD29&gt;0,BE29&gt;0),VLOOKUP(A29,'Lista Suspensa'!$A$1:$F$90,6,),0)</f>
        <v>0</v>
      </c>
      <c r="BJ29" s="786"/>
      <c r="BK29" s="786">
        <f t="shared" si="9"/>
        <v>0</v>
      </c>
      <c r="BL29" s="787">
        <f>IF(BJ29&gt;0,VLOOKUP(A29,'Lista Suspensa'!$A$1:$F$92,3,),0)</f>
        <v>0</v>
      </c>
      <c r="BM29" s="787">
        <f>IF(OR(BJ29&gt;0,BK29&gt;0),VLOOKUP(A29,'Lista Suspensa'!$A$1:$F$90,4,),0)</f>
        <v>0</v>
      </c>
      <c r="BN29" s="787">
        <f>IF(OR(BJ29&gt;0,BK29&gt;0),VLOOKUP(A29,'Lista Suspensa'!$A$1:$F$90,5,),0)</f>
        <v>0</v>
      </c>
      <c r="BO29" s="792">
        <f>IF(OR(BJ29&gt;0,BK29&gt;0),VLOOKUP(A29,'Lista Suspensa'!$A$1:$F$90,6,),0)</f>
        <v>0</v>
      </c>
      <c r="BP29" s="786"/>
      <c r="BQ29" s="786">
        <f t="shared" si="10"/>
        <v>0</v>
      </c>
      <c r="BR29" s="787">
        <f>IF(BP29&gt;0,VLOOKUP(A29,'Lista Suspensa'!$A$1:$F$92,3,),0)</f>
        <v>0</v>
      </c>
      <c r="BS29" s="787">
        <f>IF(OR(BP29&gt;0,BQ29&gt;0),VLOOKUP(A29,'Lista Suspensa'!$A$1:$F$90,4,),0)</f>
        <v>0</v>
      </c>
      <c r="BT29" s="787">
        <f>IF(OR(BP29&gt;0,BQ29&gt;0),VLOOKUP(A29,'Lista Suspensa'!$A$1:$F$90,5,),0)</f>
        <v>0</v>
      </c>
      <c r="BU29" s="792">
        <f>IF(OR(BP29&gt;0,BQ29&gt;0),VLOOKUP(A29,'Lista Suspensa'!$A$1:$F$90,6,),0)</f>
        <v>0</v>
      </c>
      <c r="BV29" s="786"/>
      <c r="BW29" s="786">
        <f t="shared" si="11"/>
        <v>0</v>
      </c>
      <c r="BX29" s="787">
        <f>IF(BV29&gt;0,VLOOKUP(A29,'Lista Suspensa'!$A$1:$F$92,3,),0)</f>
        <v>0</v>
      </c>
      <c r="BY29" s="787">
        <f>IF(OR(BV29&gt;0,BW29&gt;0),VLOOKUP(A29,'Lista Suspensa'!$A$1:$F$90,4,),0)</f>
        <v>0</v>
      </c>
      <c r="BZ29" s="787">
        <f>IF(OR(BV29&gt;0,BW29&gt;0),VLOOKUP(A29,'Lista Suspensa'!$A$1:$F$90,5,),0)</f>
        <v>0</v>
      </c>
      <c r="CA29" s="792">
        <f>IF(OR(BV29&gt;0,BW29&gt;0),VLOOKUP(A29,'Lista Suspensa'!$A$1:$F$90,6,),0)</f>
        <v>0</v>
      </c>
      <c r="CB29" s="786"/>
      <c r="CC29" s="786">
        <f t="shared" si="12"/>
        <v>0</v>
      </c>
      <c r="CD29" s="787">
        <f>IF(CB29&gt;0,VLOOKUP(A29,'Lista Suspensa'!$A$1:$F$92,3,),0)</f>
        <v>0</v>
      </c>
      <c r="CE29" s="787">
        <f>IF(OR(CB29&gt;0,CC29&gt;0),VLOOKUP(A29,'Lista Suspensa'!$A$1:$F$90,4,),0)</f>
        <v>0</v>
      </c>
      <c r="CF29" s="787">
        <f>IF(OR(CB29&gt;0,CC29&gt;0),VLOOKUP(A29,'Lista Suspensa'!$A$1:$F$90,5,),0)</f>
        <v>0</v>
      </c>
      <c r="CG29" s="792">
        <f>IF(OR(CB29&gt;0,CC29&gt;0),VLOOKUP(A29,'Lista Suspensa'!$A$1:$F$90,6,),0)</f>
        <v>0</v>
      </c>
      <c r="CH29" s="786"/>
      <c r="CI29" s="786">
        <f t="shared" si="13"/>
        <v>0</v>
      </c>
      <c r="CJ29" s="787">
        <f>IF(CH29&gt;0,VLOOKUP(A29,'Lista Suspensa'!$A$1:$F$92,3,),0)</f>
        <v>0</v>
      </c>
      <c r="CK29" s="787">
        <f>IF(OR(CH29&gt;0,CI29&gt;0),VLOOKUP(A29,'Lista Suspensa'!$A$1:$F$90,4,),0)</f>
        <v>0</v>
      </c>
      <c r="CL29" s="787">
        <f>IF(OR(CH29&gt;0,CI29&gt;0),VLOOKUP(A29,'Lista Suspensa'!$A$1:$F$90,5,),0)</f>
        <v>0</v>
      </c>
      <c r="CM29" s="793">
        <f>IF(OR(CH29&gt;0,CI29&gt;0),VLOOKUP(A29,'Lista Suspensa'!$A$1:$F$90,6,),0)</f>
        <v>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5.75" customHeight="1" x14ac:dyDescent="0.25">
      <c r="A30" s="74"/>
      <c r="B30" s="789"/>
      <c r="C30" s="789">
        <f t="shared" si="0"/>
        <v>0</v>
      </c>
      <c r="D30" s="790">
        <f>IF(B30&gt;0,VLOOKUP(A30,'Lista Suspensa'!$A$1:$F$92,3,),0)</f>
        <v>0</v>
      </c>
      <c r="E30" s="790">
        <f>IF(OR(B30&gt;0,C30&gt;0),VLOOKUP(A30,'Lista Suspensa'!$A$1:$F$90,4,),0)</f>
        <v>0</v>
      </c>
      <c r="F30" s="790">
        <f>IF(OR(B30&gt;0,C30&gt;0),VLOOKUP(A30,'Lista Suspensa'!$A$1:$F$90,5,),0)</f>
        <v>0</v>
      </c>
      <c r="G30" s="791">
        <f>IF(OR(B30&gt;0,C30&gt;0),VLOOKUP(A30,'Lista Suspensa'!$A$1:$F$90,6,),0)</f>
        <v>0</v>
      </c>
      <c r="H30" s="789"/>
      <c r="I30" s="789">
        <f t="shared" si="1"/>
        <v>0</v>
      </c>
      <c r="J30" s="790">
        <f>IF(H30&gt;0,VLOOKUP(A30,'Lista Suspensa'!$A$1:$F$92,3,),0)</f>
        <v>0</v>
      </c>
      <c r="K30" s="790">
        <f>IF(OR(H30&gt;0,I30&gt;0),VLOOKUP(A30,'Lista Suspensa'!$A$1:$F$90,4,),0)</f>
        <v>0</v>
      </c>
      <c r="L30" s="790">
        <f>IF(OR(H30&gt;0,I30&gt;0),VLOOKUP(A30,'Lista Suspensa'!$A$1:$F$90,5,),0)</f>
        <v>0</v>
      </c>
      <c r="M30" s="791">
        <f>IF(OR(H30&gt;0,I30&gt;0),VLOOKUP(A30,'Lista Suspensa'!$A$1:$F$90,6,),0)</f>
        <v>0</v>
      </c>
      <c r="N30" s="789"/>
      <c r="O30" s="789">
        <f t="shared" si="2"/>
        <v>0</v>
      </c>
      <c r="P30" s="790">
        <f>IF(N30&gt;0,VLOOKUP(A30,'Lista Suspensa'!$A$1:$F$92,3,),0)</f>
        <v>0</v>
      </c>
      <c r="Q30" s="790">
        <f>IF(OR(N30&gt;0,O30&gt;0),VLOOKUP(A30,'Lista Suspensa'!$A$1:$F$90,4,),0)</f>
        <v>0</v>
      </c>
      <c r="R30" s="790">
        <f>IF(OR(N30&gt;0,O30&gt;0),VLOOKUP(A30,'Lista Suspensa'!$A$1:$F$90,5,),0)</f>
        <v>0</v>
      </c>
      <c r="S30" s="791">
        <f>IF(OR(N30&gt;0,O30&gt;0),VLOOKUP(A30,'Lista Suspensa'!$A$1:$F$90,6,),0)</f>
        <v>0</v>
      </c>
      <c r="T30" s="789"/>
      <c r="U30" s="789">
        <f t="shared" si="3"/>
        <v>0</v>
      </c>
      <c r="V30" s="790">
        <f>IF(T30&gt;0,VLOOKUP(A30,'Lista Suspensa'!$A$1:$F$92,3,),0)</f>
        <v>0</v>
      </c>
      <c r="W30" s="790">
        <f>IF(OR(T30&gt;0,U30&gt;0),VLOOKUP(A30,'Lista Suspensa'!$A$1:$F$90,4,),0)</f>
        <v>0</v>
      </c>
      <c r="X30" s="790">
        <f>IF(OR(T30&gt;0,U30&gt;0),VLOOKUP(A30,'Lista Suspensa'!$A$1:$F$90,5,),0)</f>
        <v>0</v>
      </c>
      <c r="Y30" s="791">
        <f>IF(OR(T30&gt;0,U30&gt;0),VLOOKUP(A30,'Lista Suspensa'!$A$1:$F$90,6,),0)</f>
        <v>0</v>
      </c>
      <c r="Z30" s="789"/>
      <c r="AA30" s="789">
        <f t="shared" si="4"/>
        <v>0</v>
      </c>
      <c r="AB30" s="790">
        <f>IF(Z30&gt;0,VLOOKUP(A30,'Lista Suspensa'!$A$1:$F$92,3,),0)</f>
        <v>0</v>
      </c>
      <c r="AC30" s="790">
        <f>IF(OR(Z30&gt;0,AA30&gt;0),VLOOKUP(A30,'Lista Suspensa'!$A$1:$F$90,4,),0)</f>
        <v>0</v>
      </c>
      <c r="AD30" s="790">
        <f>IF(OR(Z30&gt;0,AA30&gt;0),VLOOKUP(A30,'Lista Suspensa'!$A$1:$F$90,5,),0)</f>
        <v>0</v>
      </c>
      <c r="AE30" s="791">
        <f>IF(OR(Z30&gt;0,AA30&gt;0),VLOOKUP(A30,'Lista Suspensa'!$A$1:$F$90,6,),0)</f>
        <v>0</v>
      </c>
      <c r="AF30" s="789"/>
      <c r="AG30" s="789">
        <f t="shared" si="5"/>
        <v>0</v>
      </c>
      <c r="AH30" s="790">
        <f>IF(AF30&gt;0,VLOOKUP(A30,'Lista Suspensa'!$A$1:$F$92,3,),0)</f>
        <v>0</v>
      </c>
      <c r="AI30" s="790">
        <f>IF(OR(AF30&gt;0,AG30&gt;0),VLOOKUP(A30,'Lista Suspensa'!$A$1:$F$90,4,),0)</f>
        <v>0</v>
      </c>
      <c r="AJ30" s="790">
        <f>IF(OR(AF30&gt;0,AG30&gt;0),VLOOKUP(A30,'Lista Suspensa'!$A$1:$F$90,5,),0)</f>
        <v>0</v>
      </c>
      <c r="AK30" s="791">
        <f>IF(OR(AF30&gt;0,AG30&gt;0),VLOOKUP(A30,'Lista Suspensa'!$A$1:$F$90,6,),0)</f>
        <v>0</v>
      </c>
      <c r="AL30" s="789"/>
      <c r="AM30" s="789">
        <f t="shared" si="6"/>
        <v>0</v>
      </c>
      <c r="AN30" s="790">
        <f>IF(AL30&gt;0,VLOOKUP(A30,'Lista Suspensa'!$A$1:$F$92,3,),0)</f>
        <v>0</v>
      </c>
      <c r="AO30" s="790">
        <f>IF(OR(AL30&gt;0,AM30&gt;0),VLOOKUP(A30,'Lista Suspensa'!$A$1:$F$90,4,),0)</f>
        <v>0</v>
      </c>
      <c r="AP30" s="790">
        <f>IF(OR(AL30&gt;0,AM30&gt;0),VLOOKUP(A30,'Lista Suspensa'!$A$1:$F$90,5,),0)</f>
        <v>0</v>
      </c>
      <c r="AQ30" s="791">
        <f>IF(OR(AL30&gt;0,AM30&gt;0),VLOOKUP(A30,'Lista Suspensa'!$A$1:$F$90,6,),0)</f>
        <v>0</v>
      </c>
      <c r="AR30" s="789"/>
      <c r="AS30" s="789">
        <f t="shared" si="7"/>
        <v>0</v>
      </c>
      <c r="AT30" s="790">
        <f>IF(AR30&gt;0,VLOOKUP(A30,'Lista Suspensa'!$A$1:$F$92,3,),0)</f>
        <v>0</v>
      </c>
      <c r="AU30" s="790">
        <f>IF(OR(AR30&gt;0,AS30&gt;0),VLOOKUP(A30,'Lista Suspensa'!$A$1:$F$90,4,),0)</f>
        <v>0</v>
      </c>
      <c r="AV30" s="790">
        <f>IF(OR(AR30&gt;0,AS30&gt;0),VLOOKUP(A30,'Lista Suspensa'!$A$1:$F$90,5,),0)</f>
        <v>0</v>
      </c>
      <c r="AW30" s="794">
        <f>IF(OR(AR30&gt;0,AS30&gt;0),VLOOKUP(A30,'Lista Suspensa'!$A$1:$F$90,6,),0)</f>
        <v>0</v>
      </c>
      <c r="AX30" s="789"/>
      <c r="AY30" s="789">
        <f t="shared" si="14"/>
        <v>0</v>
      </c>
      <c r="AZ30" s="790">
        <f>IF(AX30&gt;0,VLOOKUP(A30,'Lista Suspensa'!$A$1:$F$92,3,),0)</f>
        <v>0</v>
      </c>
      <c r="BA30" s="790">
        <f>IF(OR(AX30&gt;0,AY30&gt;0),VLOOKUP(A30,'Lista Suspensa'!$A$1:$F$90,4,),0)</f>
        <v>0</v>
      </c>
      <c r="BB30" s="790">
        <f>IF(OR(AX30&gt;0,AY30&gt;0),VLOOKUP(A30,'Lista Suspensa'!$A$1:$F$90,5,),0)</f>
        <v>0</v>
      </c>
      <c r="BC30" s="794">
        <f>IF(OR(AX30&gt;0,AY30&gt;0),VLOOKUP(A30,'Lista Suspensa'!$A$1:$F$90,6,),0)</f>
        <v>0</v>
      </c>
      <c r="BD30" s="789"/>
      <c r="BE30" s="789">
        <f t="shared" si="8"/>
        <v>0</v>
      </c>
      <c r="BF30" s="790">
        <f>IF(BD30&gt;0,VLOOKUP(A30,'Lista Suspensa'!$A$1:$F$92,3,),0)</f>
        <v>0</v>
      </c>
      <c r="BG30" s="790">
        <f>IF(OR(BD30&gt;0,BE30&gt;0),VLOOKUP(A30,'Lista Suspensa'!$A$1:$F$90,4,),0)</f>
        <v>0</v>
      </c>
      <c r="BH30" s="790">
        <f>IF(OR(BD30&gt;0,BE30&gt;0),VLOOKUP(A30,'Lista Suspensa'!$A$1:$F$90,5,),0)</f>
        <v>0</v>
      </c>
      <c r="BI30" s="794">
        <f>IF(OR(BD30&gt;0,BE30&gt;0),VLOOKUP(A30,'Lista Suspensa'!$A$1:$F$90,6,),0)</f>
        <v>0</v>
      </c>
      <c r="BJ30" s="789"/>
      <c r="BK30" s="789">
        <f t="shared" si="9"/>
        <v>0</v>
      </c>
      <c r="BL30" s="790">
        <f>IF(BJ30&gt;0,VLOOKUP(A30,'Lista Suspensa'!$A$1:$F$92,3,),0)</f>
        <v>0</v>
      </c>
      <c r="BM30" s="790">
        <f>IF(OR(BJ30&gt;0,BK30&gt;0),VLOOKUP(A30,'Lista Suspensa'!$A$1:$F$90,4,),0)</f>
        <v>0</v>
      </c>
      <c r="BN30" s="790">
        <f>IF(OR(BJ30&gt;0,BK30&gt;0),VLOOKUP(A30,'Lista Suspensa'!$A$1:$F$90,5,),0)</f>
        <v>0</v>
      </c>
      <c r="BO30" s="794">
        <f>IF(OR(BJ30&gt;0,BK30&gt;0),VLOOKUP(A30,'Lista Suspensa'!$A$1:$F$90,6,),0)</f>
        <v>0</v>
      </c>
      <c r="BP30" s="789"/>
      <c r="BQ30" s="789">
        <f t="shared" si="10"/>
        <v>0</v>
      </c>
      <c r="BR30" s="790">
        <f>IF(BP30&gt;0,VLOOKUP(A30,'Lista Suspensa'!$A$1:$F$92,3,),0)</f>
        <v>0</v>
      </c>
      <c r="BS30" s="790">
        <f>IF(OR(BP30&gt;0,BQ30&gt;0),VLOOKUP(A30,'Lista Suspensa'!$A$1:$F$90,4,),0)</f>
        <v>0</v>
      </c>
      <c r="BT30" s="790">
        <f>IF(OR(BP30&gt;0,BQ30&gt;0),VLOOKUP(A30,'Lista Suspensa'!$A$1:$F$90,5,),0)</f>
        <v>0</v>
      </c>
      <c r="BU30" s="794">
        <f>IF(OR(BP30&gt;0,BQ30&gt;0),VLOOKUP(A30,'Lista Suspensa'!$A$1:$F$90,6,),0)</f>
        <v>0</v>
      </c>
      <c r="BV30" s="789"/>
      <c r="BW30" s="789">
        <f t="shared" si="11"/>
        <v>0</v>
      </c>
      <c r="BX30" s="790">
        <f>IF(BV30&gt;0,VLOOKUP(A30,'Lista Suspensa'!$A$1:$F$92,3,),0)</f>
        <v>0</v>
      </c>
      <c r="BY30" s="790">
        <f>IF(OR(BV30&gt;0,BW30&gt;0),VLOOKUP(A30,'Lista Suspensa'!$A$1:$F$90,4,),0)</f>
        <v>0</v>
      </c>
      <c r="BZ30" s="790">
        <f>IF(OR(BV30&gt;0,BW30&gt;0),VLOOKUP(A30,'Lista Suspensa'!$A$1:$F$90,5,),0)</f>
        <v>0</v>
      </c>
      <c r="CA30" s="794">
        <f>IF(OR(BV30&gt;0,BW30&gt;0),VLOOKUP(A30,'Lista Suspensa'!$A$1:$F$90,6,),0)</f>
        <v>0</v>
      </c>
      <c r="CB30" s="789"/>
      <c r="CC30" s="789">
        <f t="shared" si="12"/>
        <v>0</v>
      </c>
      <c r="CD30" s="790">
        <f>IF(CB30&gt;0,VLOOKUP(A30,'Lista Suspensa'!$A$1:$F$92,3,),0)</f>
        <v>0</v>
      </c>
      <c r="CE30" s="790">
        <f>IF(OR(CB30&gt;0,CC30&gt;0),VLOOKUP(A30,'Lista Suspensa'!$A$1:$F$90,4,),0)</f>
        <v>0</v>
      </c>
      <c r="CF30" s="790">
        <f>IF(OR(CB30&gt;0,CC30&gt;0),VLOOKUP(A30,'Lista Suspensa'!$A$1:$F$90,5,),0)</f>
        <v>0</v>
      </c>
      <c r="CG30" s="794">
        <f>IF(OR(CB30&gt;0,CC30&gt;0),VLOOKUP(A30,'Lista Suspensa'!$A$1:$F$90,6,),0)</f>
        <v>0</v>
      </c>
      <c r="CH30" s="789"/>
      <c r="CI30" s="789">
        <f t="shared" si="13"/>
        <v>0</v>
      </c>
      <c r="CJ30" s="790">
        <f>IF(CH30&gt;0,VLOOKUP(A30,'Lista Suspensa'!$A$1:$F$92,3,),0)</f>
        <v>0</v>
      </c>
      <c r="CK30" s="790">
        <f>IF(OR(CH30&gt;0,CI30&gt;0),VLOOKUP(A30,'Lista Suspensa'!$A$1:$F$90,4,),0)</f>
        <v>0</v>
      </c>
      <c r="CL30" s="790">
        <f>IF(OR(CH30&gt;0,CI30&gt;0),VLOOKUP(A30,'Lista Suspensa'!$A$1:$F$90,5,),0)</f>
        <v>0</v>
      </c>
      <c r="CM30" s="795">
        <f>IF(OR(CH30&gt;0,CI30&gt;0),VLOOKUP(A30,'Lista Suspensa'!$A$1:$F$90,6,),0)</f>
        <v>0</v>
      </c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5.75" customHeight="1" x14ac:dyDescent="0.25">
      <c r="A31" s="351"/>
      <c r="B31" s="786"/>
      <c r="C31" s="786">
        <f t="shared" si="0"/>
        <v>0</v>
      </c>
      <c r="D31" s="787">
        <f>IF(B31&gt;0,VLOOKUP(A31,'Lista Suspensa'!$A$1:$F$92,3,),0)</f>
        <v>0</v>
      </c>
      <c r="E31" s="787">
        <f>IF(OR(B31&gt;0,C31&gt;0),VLOOKUP(A31,'Lista Suspensa'!$A$1:$F$90,4,),0)</f>
        <v>0</v>
      </c>
      <c r="F31" s="787">
        <f>IF(OR(B31&gt;0,C31&gt;0),VLOOKUP(A31,'Lista Suspensa'!$A$1:$F$90,5,),0)</f>
        <v>0</v>
      </c>
      <c r="G31" s="788">
        <f>IF(OR(B31&gt;0,C31&gt;0),VLOOKUP(A31,'Lista Suspensa'!$A$1:$F$90,6,),0)</f>
        <v>0</v>
      </c>
      <c r="H31" s="786"/>
      <c r="I31" s="786">
        <f t="shared" si="1"/>
        <v>0</v>
      </c>
      <c r="J31" s="787">
        <f>IF(H31&gt;0,VLOOKUP(A31,'Lista Suspensa'!$A$1:$F$92,3,),0)</f>
        <v>0</v>
      </c>
      <c r="K31" s="787">
        <f>IF(OR(H31&gt;0,I31&gt;0),VLOOKUP(A31,'Lista Suspensa'!$A$1:$F$90,4,),0)</f>
        <v>0</v>
      </c>
      <c r="L31" s="787">
        <f>IF(OR(H31&gt;0,I31&gt;0),VLOOKUP(A31,'Lista Suspensa'!$A$1:$F$90,5,),0)</f>
        <v>0</v>
      </c>
      <c r="M31" s="788">
        <f>IF(OR(H31&gt;0,I31&gt;0),VLOOKUP(A31,'Lista Suspensa'!$A$1:$F$90,6,),0)</f>
        <v>0</v>
      </c>
      <c r="N31" s="786"/>
      <c r="O31" s="786">
        <f t="shared" si="2"/>
        <v>0</v>
      </c>
      <c r="P31" s="787">
        <f>IF(N31&gt;0,VLOOKUP(A31,'Lista Suspensa'!$A$1:$F$92,3,),0)</f>
        <v>0</v>
      </c>
      <c r="Q31" s="787">
        <f>IF(OR(N31&gt;0,O31&gt;0),VLOOKUP(A31,'Lista Suspensa'!$A$1:$F$90,4,),0)</f>
        <v>0</v>
      </c>
      <c r="R31" s="787">
        <f>IF(OR(N31&gt;0,O31&gt;0),VLOOKUP(A31,'Lista Suspensa'!$A$1:$F$90,5,),0)</f>
        <v>0</v>
      </c>
      <c r="S31" s="788">
        <f>IF(OR(N31&gt;0,O31&gt;0),VLOOKUP(A31,'Lista Suspensa'!$A$1:$F$90,6,),0)</f>
        <v>0</v>
      </c>
      <c r="T31" s="786"/>
      <c r="U31" s="786">
        <f t="shared" si="3"/>
        <v>0</v>
      </c>
      <c r="V31" s="787">
        <f>IF(T31&gt;0,VLOOKUP(A31,'Lista Suspensa'!$A$1:$F$92,3,),0)</f>
        <v>0</v>
      </c>
      <c r="W31" s="787">
        <f>IF(OR(T31&gt;0,U31&gt;0),VLOOKUP(A31,'Lista Suspensa'!$A$1:$F$90,4,),0)</f>
        <v>0</v>
      </c>
      <c r="X31" s="787">
        <f>IF(OR(T31&gt;0,U31&gt;0),VLOOKUP(A31,'Lista Suspensa'!$A$1:$F$90,5,),0)</f>
        <v>0</v>
      </c>
      <c r="Y31" s="788">
        <f>IF(OR(T31&gt;0,U31&gt;0),VLOOKUP(A31,'Lista Suspensa'!$A$1:$F$90,6,),0)</f>
        <v>0</v>
      </c>
      <c r="Z31" s="786"/>
      <c r="AA31" s="786">
        <f t="shared" si="4"/>
        <v>0</v>
      </c>
      <c r="AB31" s="787">
        <f>IF(Z31&gt;0,VLOOKUP(A31,'Lista Suspensa'!$A$1:$F$92,3,),0)</f>
        <v>0</v>
      </c>
      <c r="AC31" s="787">
        <f>IF(OR(Z31&gt;0,AA31&gt;0),VLOOKUP(A31,'Lista Suspensa'!$A$1:$F$90,4,),0)</f>
        <v>0</v>
      </c>
      <c r="AD31" s="787">
        <f>IF(OR(Z31&gt;0,AA31&gt;0),VLOOKUP(A31,'Lista Suspensa'!$A$1:$F$90,5,),0)</f>
        <v>0</v>
      </c>
      <c r="AE31" s="788">
        <f>IF(OR(Z31&gt;0,AA31&gt;0),VLOOKUP(A31,'Lista Suspensa'!$A$1:$F$90,6,),0)</f>
        <v>0</v>
      </c>
      <c r="AF31" s="786"/>
      <c r="AG31" s="786">
        <f t="shared" si="5"/>
        <v>0</v>
      </c>
      <c r="AH31" s="787">
        <f>IF(AF31&gt;0,VLOOKUP(A31,'Lista Suspensa'!$A$1:$F$92,3,),0)</f>
        <v>0</v>
      </c>
      <c r="AI31" s="787">
        <f>IF(OR(AF31&gt;0,AG31&gt;0),VLOOKUP(A31,'Lista Suspensa'!$A$1:$F$90,4,),0)</f>
        <v>0</v>
      </c>
      <c r="AJ31" s="787">
        <f>IF(OR(AF31&gt;0,AG31&gt;0),VLOOKUP(A31,'Lista Suspensa'!$A$1:$F$90,5,),0)</f>
        <v>0</v>
      </c>
      <c r="AK31" s="788">
        <f>IF(OR(AF31&gt;0,AG31&gt;0),VLOOKUP(A31,'Lista Suspensa'!$A$1:$F$90,6,),0)</f>
        <v>0</v>
      </c>
      <c r="AL31" s="786"/>
      <c r="AM31" s="786">
        <f t="shared" si="6"/>
        <v>0</v>
      </c>
      <c r="AN31" s="787">
        <f>IF(AL31&gt;0,VLOOKUP(A31,'Lista Suspensa'!$A$1:$F$92,3,),0)</f>
        <v>0</v>
      </c>
      <c r="AO31" s="787">
        <f>IF(OR(AL31&gt;0,AM31&gt;0),VLOOKUP(A31,'Lista Suspensa'!$A$1:$F$90,4,),0)</f>
        <v>0</v>
      </c>
      <c r="AP31" s="787">
        <f>IF(OR(AL31&gt;0,AM31&gt;0),VLOOKUP(A31,'Lista Suspensa'!$A$1:$F$90,5,),0)</f>
        <v>0</v>
      </c>
      <c r="AQ31" s="788">
        <f>IF(OR(AL31&gt;0,AM31&gt;0),VLOOKUP(A31,'Lista Suspensa'!$A$1:$F$90,6,),0)</f>
        <v>0</v>
      </c>
      <c r="AR31" s="786"/>
      <c r="AS31" s="786">
        <f t="shared" si="7"/>
        <v>0</v>
      </c>
      <c r="AT31" s="787">
        <f>IF(AR31&gt;0,VLOOKUP(A31,'Lista Suspensa'!$A$1:$F$92,3,),0)</f>
        <v>0</v>
      </c>
      <c r="AU31" s="787">
        <f>IF(OR(AR31&gt;0,AS31&gt;0),VLOOKUP(A31,'Lista Suspensa'!$A$1:$F$90,4,),0)</f>
        <v>0</v>
      </c>
      <c r="AV31" s="787">
        <f>IF(OR(AR31&gt;0,AS31&gt;0),VLOOKUP(A31,'Lista Suspensa'!$A$1:$F$90,5,),0)</f>
        <v>0</v>
      </c>
      <c r="AW31" s="792">
        <f>IF(OR(AR31&gt;0,AS31&gt;0),VLOOKUP(A31,'Lista Suspensa'!$A$1:$F$90,6,),0)</f>
        <v>0</v>
      </c>
      <c r="AX31" s="786"/>
      <c r="AY31" s="786">
        <f t="shared" si="14"/>
        <v>0</v>
      </c>
      <c r="AZ31" s="787">
        <f>IF(AX31&gt;0,VLOOKUP(A31,'Lista Suspensa'!$A$1:$F$92,3,),0)</f>
        <v>0</v>
      </c>
      <c r="BA31" s="787">
        <f>IF(OR(AX31&gt;0,AY31&gt;0),VLOOKUP(A31,'Lista Suspensa'!$A$1:$F$90,4,),0)</f>
        <v>0</v>
      </c>
      <c r="BB31" s="787">
        <f>IF(OR(AX31&gt;0,AY31&gt;0),VLOOKUP(A31,'Lista Suspensa'!$A$1:$F$90,5,),0)</f>
        <v>0</v>
      </c>
      <c r="BC31" s="792">
        <f>IF(OR(AX31&gt;0,AY31&gt;0),VLOOKUP(A31,'Lista Suspensa'!$A$1:$F$90,6,),0)</f>
        <v>0</v>
      </c>
      <c r="BD31" s="786"/>
      <c r="BE31" s="786">
        <f t="shared" si="8"/>
        <v>0</v>
      </c>
      <c r="BF31" s="787">
        <f>IF(BD31&gt;0,VLOOKUP(A31,'Lista Suspensa'!$A$1:$F$92,3,),0)</f>
        <v>0</v>
      </c>
      <c r="BG31" s="787">
        <f>IF(OR(BD31&gt;0,BE31&gt;0),VLOOKUP(A31,'Lista Suspensa'!$A$1:$F$90,4,),0)</f>
        <v>0</v>
      </c>
      <c r="BH31" s="787">
        <f>IF(OR(BD31&gt;0,BE31&gt;0),VLOOKUP(A31,'Lista Suspensa'!$A$1:$F$90,5,),0)</f>
        <v>0</v>
      </c>
      <c r="BI31" s="792">
        <f>IF(OR(BD31&gt;0,BE31&gt;0),VLOOKUP(A31,'Lista Suspensa'!$A$1:$F$90,6,),0)</f>
        <v>0</v>
      </c>
      <c r="BJ31" s="786"/>
      <c r="BK31" s="786">
        <f t="shared" si="9"/>
        <v>0</v>
      </c>
      <c r="BL31" s="787">
        <f>IF(BJ31&gt;0,VLOOKUP(A31,'Lista Suspensa'!$A$1:$F$92,3,),0)</f>
        <v>0</v>
      </c>
      <c r="BM31" s="787">
        <f>IF(OR(BJ31&gt;0,BK31&gt;0),VLOOKUP(A31,'Lista Suspensa'!$A$1:$F$90,4,),0)</f>
        <v>0</v>
      </c>
      <c r="BN31" s="787">
        <f>IF(OR(BJ31&gt;0,BK31&gt;0),VLOOKUP(A31,'Lista Suspensa'!$A$1:$F$90,5,),0)</f>
        <v>0</v>
      </c>
      <c r="BO31" s="792">
        <f>IF(OR(BJ31&gt;0,BK31&gt;0),VLOOKUP(A31,'Lista Suspensa'!$A$1:$F$90,6,),0)</f>
        <v>0</v>
      </c>
      <c r="BP31" s="786"/>
      <c r="BQ31" s="786">
        <f t="shared" si="10"/>
        <v>0</v>
      </c>
      <c r="BR31" s="787">
        <f>IF(BP31&gt;0,VLOOKUP(A31,'Lista Suspensa'!$A$1:$F$92,3,),0)</f>
        <v>0</v>
      </c>
      <c r="BS31" s="787">
        <f>IF(OR(BP31&gt;0,BQ31&gt;0),VLOOKUP(A31,'Lista Suspensa'!$A$1:$F$90,4,),0)</f>
        <v>0</v>
      </c>
      <c r="BT31" s="787">
        <f>IF(OR(BP31&gt;0,BQ31&gt;0),VLOOKUP(A31,'Lista Suspensa'!$A$1:$F$90,5,),0)</f>
        <v>0</v>
      </c>
      <c r="BU31" s="792">
        <f>IF(OR(BP31&gt;0,BQ31&gt;0),VLOOKUP(A31,'Lista Suspensa'!$A$1:$F$90,6,),0)</f>
        <v>0</v>
      </c>
      <c r="BV31" s="786"/>
      <c r="BW31" s="786">
        <f t="shared" si="11"/>
        <v>0</v>
      </c>
      <c r="BX31" s="787">
        <f>IF(BV31&gt;0,VLOOKUP(A31,'Lista Suspensa'!$A$1:$F$92,3,),0)</f>
        <v>0</v>
      </c>
      <c r="BY31" s="787">
        <f>IF(OR(BV31&gt;0,BW31&gt;0),VLOOKUP(A31,'Lista Suspensa'!$A$1:$F$90,4,),0)</f>
        <v>0</v>
      </c>
      <c r="BZ31" s="787">
        <f>IF(OR(BV31&gt;0,BW31&gt;0),VLOOKUP(A31,'Lista Suspensa'!$A$1:$F$90,5,),0)</f>
        <v>0</v>
      </c>
      <c r="CA31" s="792">
        <f>IF(OR(BV31&gt;0,BW31&gt;0),VLOOKUP(A31,'Lista Suspensa'!$A$1:$F$90,6,),0)</f>
        <v>0</v>
      </c>
      <c r="CB31" s="786"/>
      <c r="CC31" s="786">
        <f t="shared" si="12"/>
        <v>0</v>
      </c>
      <c r="CD31" s="787">
        <f>IF(CB31&gt;0,VLOOKUP(A31,'Lista Suspensa'!$A$1:$F$92,3,),0)</f>
        <v>0</v>
      </c>
      <c r="CE31" s="787">
        <f>IF(OR(CB31&gt;0,CC31&gt;0),VLOOKUP(A31,'Lista Suspensa'!$A$1:$F$90,4,),0)</f>
        <v>0</v>
      </c>
      <c r="CF31" s="787">
        <f>IF(OR(CB31&gt;0,CC31&gt;0),VLOOKUP(A31,'Lista Suspensa'!$A$1:$F$90,5,),0)</f>
        <v>0</v>
      </c>
      <c r="CG31" s="792">
        <f>IF(OR(CB31&gt;0,CC31&gt;0),VLOOKUP(A31,'Lista Suspensa'!$A$1:$F$90,6,),0)</f>
        <v>0</v>
      </c>
      <c r="CH31" s="786"/>
      <c r="CI31" s="786">
        <f t="shared" si="13"/>
        <v>0</v>
      </c>
      <c r="CJ31" s="787">
        <f>IF(CH31&gt;0,VLOOKUP(A31,'Lista Suspensa'!$A$1:$F$92,3,),0)</f>
        <v>0</v>
      </c>
      <c r="CK31" s="787">
        <f>IF(OR(CH31&gt;0,CI31&gt;0),VLOOKUP(A31,'Lista Suspensa'!$A$1:$F$90,4,),0)</f>
        <v>0</v>
      </c>
      <c r="CL31" s="787">
        <f>IF(OR(CH31&gt;0,CI31&gt;0),VLOOKUP(A31,'Lista Suspensa'!$A$1:$F$90,5,),0)</f>
        <v>0</v>
      </c>
      <c r="CM31" s="793">
        <f>IF(OR(CH31&gt;0,CI31&gt;0),VLOOKUP(A31,'Lista Suspensa'!$A$1:$F$90,6,),0)</f>
        <v>0</v>
      </c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2" spans="1:108" ht="15.75" customHeight="1" x14ac:dyDescent="0.25">
      <c r="A32" s="74"/>
      <c r="B32" s="789"/>
      <c r="C32" s="789">
        <f t="shared" si="0"/>
        <v>0</v>
      </c>
      <c r="D32" s="790">
        <f>IF(B32&gt;0,VLOOKUP(A32,'Lista Suspensa'!$A$1:$F$92,3,),0)</f>
        <v>0</v>
      </c>
      <c r="E32" s="790">
        <f>IF(OR(B32&gt;0,C32&gt;0),VLOOKUP(A32,'Lista Suspensa'!$A$1:$F$90,4,),0)</f>
        <v>0</v>
      </c>
      <c r="F32" s="790">
        <f>IF(OR(B32&gt;0,C32&gt;0),VLOOKUP(A32,'Lista Suspensa'!$A$1:$F$90,5,),0)</f>
        <v>0</v>
      </c>
      <c r="G32" s="791">
        <f>IF(OR(B32&gt;0,C32&gt;0),VLOOKUP(A32,'Lista Suspensa'!$A$1:$F$90,6,),0)</f>
        <v>0</v>
      </c>
      <c r="H32" s="789"/>
      <c r="I32" s="789">
        <f t="shared" si="1"/>
        <v>0</v>
      </c>
      <c r="J32" s="790">
        <f>IF(H32&gt;0,VLOOKUP(A32,'Lista Suspensa'!$A$1:$F$92,3,),0)</f>
        <v>0</v>
      </c>
      <c r="K32" s="790">
        <f>IF(OR(H32&gt;0,I32&gt;0),VLOOKUP(A32,'Lista Suspensa'!$A$1:$F$90,4,),0)</f>
        <v>0</v>
      </c>
      <c r="L32" s="790">
        <f>IF(OR(H32&gt;0,I32&gt;0),VLOOKUP(A32,'Lista Suspensa'!$A$1:$F$90,5,),0)</f>
        <v>0</v>
      </c>
      <c r="M32" s="791">
        <f>IF(OR(H32&gt;0,I32&gt;0),VLOOKUP(A32,'Lista Suspensa'!$A$1:$F$90,6,),0)</f>
        <v>0</v>
      </c>
      <c r="N32" s="789"/>
      <c r="O32" s="789">
        <f t="shared" si="2"/>
        <v>0</v>
      </c>
      <c r="P32" s="790">
        <f>IF(N32&gt;0,VLOOKUP(A32,'Lista Suspensa'!$A$1:$F$92,3,),0)</f>
        <v>0</v>
      </c>
      <c r="Q32" s="790">
        <f>IF(OR(N32&gt;0,O32&gt;0),VLOOKUP(A32,'Lista Suspensa'!$A$1:$F$90,4,),0)</f>
        <v>0</v>
      </c>
      <c r="R32" s="790">
        <f>IF(OR(N32&gt;0,O32&gt;0),VLOOKUP(A32,'Lista Suspensa'!$A$1:$F$90,5,),0)</f>
        <v>0</v>
      </c>
      <c r="S32" s="791">
        <f>IF(OR(N32&gt;0,O32&gt;0),VLOOKUP(A32,'Lista Suspensa'!$A$1:$F$90,6,),0)</f>
        <v>0</v>
      </c>
      <c r="T32" s="789"/>
      <c r="U32" s="789">
        <f t="shared" si="3"/>
        <v>0</v>
      </c>
      <c r="V32" s="790">
        <f>IF(T32&gt;0,VLOOKUP(A32,'Lista Suspensa'!$A$1:$F$92,3,),0)</f>
        <v>0</v>
      </c>
      <c r="W32" s="790">
        <f>IF(OR(T32&gt;0,U32&gt;0),VLOOKUP(A32,'Lista Suspensa'!$A$1:$F$90,4,),0)</f>
        <v>0</v>
      </c>
      <c r="X32" s="790">
        <f>IF(OR(T32&gt;0,U32&gt;0),VLOOKUP(A32,'Lista Suspensa'!$A$1:$F$90,5,),0)</f>
        <v>0</v>
      </c>
      <c r="Y32" s="791">
        <f>IF(OR(T32&gt;0,U32&gt;0),VLOOKUP(A32,'Lista Suspensa'!$A$1:$F$90,6,),0)</f>
        <v>0</v>
      </c>
      <c r="Z32" s="789"/>
      <c r="AA32" s="789">
        <f t="shared" si="4"/>
        <v>0</v>
      </c>
      <c r="AB32" s="790">
        <f>IF(Z32&gt;0,VLOOKUP(A32,'Lista Suspensa'!$A$1:$F$92,3,),0)</f>
        <v>0</v>
      </c>
      <c r="AC32" s="790">
        <f>IF(OR(Z32&gt;0,AA32&gt;0),VLOOKUP(A32,'Lista Suspensa'!$A$1:$F$90,4,),0)</f>
        <v>0</v>
      </c>
      <c r="AD32" s="790">
        <f>IF(OR(Z32&gt;0,AA32&gt;0),VLOOKUP(A32,'Lista Suspensa'!$A$1:$F$90,5,),0)</f>
        <v>0</v>
      </c>
      <c r="AE32" s="791">
        <f>IF(OR(Z32&gt;0,AA32&gt;0),VLOOKUP(A32,'Lista Suspensa'!$A$1:$F$90,6,),0)</f>
        <v>0</v>
      </c>
      <c r="AF32" s="789"/>
      <c r="AG32" s="789">
        <f t="shared" si="5"/>
        <v>0</v>
      </c>
      <c r="AH32" s="790">
        <f>IF(AF32&gt;0,VLOOKUP(A32,'Lista Suspensa'!$A$1:$F$92,3,),0)</f>
        <v>0</v>
      </c>
      <c r="AI32" s="790">
        <f>IF(OR(AF32&gt;0,AG32&gt;0),VLOOKUP(A32,'Lista Suspensa'!$A$1:$F$90,4,),0)</f>
        <v>0</v>
      </c>
      <c r="AJ32" s="790">
        <f>IF(OR(AF32&gt;0,AG32&gt;0),VLOOKUP(A32,'Lista Suspensa'!$A$1:$F$90,5,),0)</f>
        <v>0</v>
      </c>
      <c r="AK32" s="791">
        <f>IF(OR(AF32&gt;0,AG32&gt;0),VLOOKUP(A32,'Lista Suspensa'!$A$1:$F$90,6,),0)</f>
        <v>0</v>
      </c>
      <c r="AL32" s="789"/>
      <c r="AM32" s="789">
        <f t="shared" si="6"/>
        <v>0</v>
      </c>
      <c r="AN32" s="790">
        <f>IF(AL32&gt;0,VLOOKUP(A32,'Lista Suspensa'!$A$1:$F$92,3,),0)</f>
        <v>0</v>
      </c>
      <c r="AO32" s="790">
        <f>IF(OR(AL32&gt;0,AM32&gt;0),VLOOKUP(A32,'Lista Suspensa'!$A$1:$F$90,4,),0)</f>
        <v>0</v>
      </c>
      <c r="AP32" s="790">
        <f>IF(OR(AL32&gt;0,AM32&gt;0),VLOOKUP(A32,'Lista Suspensa'!$A$1:$F$90,5,),0)</f>
        <v>0</v>
      </c>
      <c r="AQ32" s="791">
        <f>IF(OR(AL32&gt;0,AM32&gt;0),VLOOKUP(A32,'Lista Suspensa'!$A$1:$F$90,6,),0)</f>
        <v>0</v>
      </c>
      <c r="AR32" s="789"/>
      <c r="AS32" s="789">
        <f t="shared" si="7"/>
        <v>0</v>
      </c>
      <c r="AT32" s="790">
        <f>IF(AR32&gt;0,VLOOKUP(A32,'Lista Suspensa'!$A$1:$F$92,3,),0)</f>
        <v>0</v>
      </c>
      <c r="AU32" s="790">
        <f>IF(OR(AR32&gt;0,AS32&gt;0),VLOOKUP(A32,'Lista Suspensa'!$A$1:$F$90,4,),0)</f>
        <v>0</v>
      </c>
      <c r="AV32" s="790">
        <f>IF(OR(AR32&gt;0,AS32&gt;0),VLOOKUP(A32,'Lista Suspensa'!$A$1:$F$90,5,),0)</f>
        <v>0</v>
      </c>
      <c r="AW32" s="794">
        <f>IF(OR(AR32&gt;0,AS32&gt;0),VLOOKUP(A32,'Lista Suspensa'!$A$1:$F$90,6,),0)</f>
        <v>0</v>
      </c>
      <c r="AX32" s="789"/>
      <c r="AY32" s="789">
        <f t="shared" si="14"/>
        <v>0</v>
      </c>
      <c r="AZ32" s="790">
        <f>IF(AX32&gt;0,VLOOKUP(A32,'Lista Suspensa'!$A$1:$F$92,3,),0)</f>
        <v>0</v>
      </c>
      <c r="BA32" s="790">
        <f>IF(OR(AX32&gt;0,AY32&gt;0),VLOOKUP(A32,'Lista Suspensa'!$A$1:$F$90,4,),0)</f>
        <v>0</v>
      </c>
      <c r="BB32" s="790">
        <f>IF(OR(AX32&gt;0,AY32&gt;0),VLOOKUP(A32,'Lista Suspensa'!$A$1:$F$90,5,),0)</f>
        <v>0</v>
      </c>
      <c r="BC32" s="794">
        <f>IF(OR(AX32&gt;0,AY32&gt;0),VLOOKUP(A32,'Lista Suspensa'!$A$1:$F$90,6,),0)</f>
        <v>0</v>
      </c>
      <c r="BD32" s="789"/>
      <c r="BE32" s="789">
        <f t="shared" si="8"/>
        <v>0</v>
      </c>
      <c r="BF32" s="790">
        <f>IF(BD32&gt;0,VLOOKUP(A32,'Lista Suspensa'!$A$1:$F$92,3,),0)</f>
        <v>0</v>
      </c>
      <c r="BG32" s="790">
        <f>IF(OR(BD32&gt;0,BE32&gt;0),VLOOKUP(A32,'Lista Suspensa'!$A$1:$F$90,4,),0)</f>
        <v>0</v>
      </c>
      <c r="BH32" s="790">
        <f>IF(OR(BD32&gt;0,BE32&gt;0),VLOOKUP(A32,'Lista Suspensa'!$A$1:$F$90,5,),0)</f>
        <v>0</v>
      </c>
      <c r="BI32" s="794">
        <f>IF(OR(BD32&gt;0,BE32&gt;0),VLOOKUP(A32,'Lista Suspensa'!$A$1:$F$90,6,),0)</f>
        <v>0</v>
      </c>
      <c r="BJ32" s="789"/>
      <c r="BK32" s="789">
        <f t="shared" si="9"/>
        <v>0</v>
      </c>
      <c r="BL32" s="790">
        <f>IF(BJ32&gt;0,VLOOKUP(A32,'Lista Suspensa'!$A$1:$F$92,3,),0)</f>
        <v>0</v>
      </c>
      <c r="BM32" s="790">
        <f>IF(OR(BJ32&gt;0,BK32&gt;0),VLOOKUP(A32,'Lista Suspensa'!$A$1:$F$90,4,),0)</f>
        <v>0</v>
      </c>
      <c r="BN32" s="790">
        <f>IF(OR(BJ32&gt;0,BK32&gt;0),VLOOKUP(A32,'Lista Suspensa'!$A$1:$F$90,5,),0)</f>
        <v>0</v>
      </c>
      <c r="BO32" s="794">
        <f>IF(OR(BJ32&gt;0,BK32&gt;0),VLOOKUP(A32,'Lista Suspensa'!$A$1:$F$90,6,),0)</f>
        <v>0</v>
      </c>
      <c r="BP32" s="789"/>
      <c r="BQ32" s="789">
        <f t="shared" si="10"/>
        <v>0</v>
      </c>
      <c r="BR32" s="790">
        <f>IF(BP32&gt;0,VLOOKUP(A32,'Lista Suspensa'!$A$1:$F$92,3,),0)</f>
        <v>0</v>
      </c>
      <c r="BS32" s="790">
        <f>IF(OR(BP32&gt;0,BQ32&gt;0),VLOOKUP(A32,'Lista Suspensa'!$A$1:$F$90,4,),0)</f>
        <v>0</v>
      </c>
      <c r="BT32" s="790">
        <f>IF(OR(BP32&gt;0,BQ32&gt;0),VLOOKUP(A32,'Lista Suspensa'!$A$1:$F$90,5,),0)</f>
        <v>0</v>
      </c>
      <c r="BU32" s="794">
        <f>IF(OR(BP32&gt;0,BQ32&gt;0),VLOOKUP(A32,'Lista Suspensa'!$A$1:$F$90,6,),0)</f>
        <v>0</v>
      </c>
      <c r="BV32" s="789"/>
      <c r="BW32" s="789">
        <f t="shared" si="11"/>
        <v>0</v>
      </c>
      <c r="BX32" s="790">
        <f>IF(BV32&gt;0,VLOOKUP(A32,'Lista Suspensa'!$A$1:$F$92,3,),0)</f>
        <v>0</v>
      </c>
      <c r="BY32" s="790">
        <f>IF(OR(BV32&gt;0,BW32&gt;0),VLOOKUP(A32,'Lista Suspensa'!$A$1:$F$90,4,),0)</f>
        <v>0</v>
      </c>
      <c r="BZ32" s="790">
        <f>IF(OR(BV32&gt;0,BW32&gt;0),VLOOKUP(A32,'Lista Suspensa'!$A$1:$F$90,5,),0)</f>
        <v>0</v>
      </c>
      <c r="CA32" s="794">
        <f>IF(OR(BV32&gt;0,BW32&gt;0),VLOOKUP(A32,'Lista Suspensa'!$A$1:$F$90,6,),0)</f>
        <v>0</v>
      </c>
      <c r="CB32" s="789"/>
      <c r="CC32" s="789">
        <f t="shared" si="12"/>
        <v>0</v>
      </c>
      <c r="CD32" s="790">
        <f>IF(CB32&gt;0,VLOOKUP(A32,'Lista Suspensa'!$A$1:$F$92,3,),0)</f>
        <v>0</v>
      </c>
      <c r="CE32" s="790">
        <f>IF(OR(CB32&gt;0,CC32&gt;0),VLOOKUP(A32,'Lista Suspensa'!$A$1:$F$90,4,),0)</f>
        <v>0</v>
      </c>
      <c r="CF32" s="790">
        <f>IF(OR(CB32&gt;0,CC32&gt;0),VLOOKUP(A32,'Lista Suspensa'!$A$1:$F$90,5,),0)</f>
        <v>0</v>
      </c>
      <c r="CG32" s="794">
        <f>IF(OR(CB32&gt;0,CC32&gt;0),VLOOKUP(A32,'Lista Suspensa'!$A$1:$F$90,6,),0)</f>
        <v>0</v>
      </c>
      <c r="CH32" s="789"/>
      <c r="CI32" s="789">
        <f t="shared" si="13"/>
        <v>0</v>
      </c>
      <c r="CJ32" s="790">
        <f>IF(CH32&gt;0,VLOOKUP(A32,'Lista Suspensa'!$A$1:$F$92,3,),0)</f>
        <v>0</v>
      </c>
      <c r="CK32" s="790">
        <f>IF(OR(CH32&gt;0,CI32&gt;0),VLOOKUP(A32,'Lista Suspensa'!$A$1:$F$90,4,),0)</f>
        <v>0</v>
      </c>
      <c r="CL32" s="790">
        <f>IF(OR(CH32&gt;0,CI32&gt;0),VLOOKUP(A32,'Lista Suspensa'!$A$1:$F$90,5,),0)</f>
        <v>0</v>
      </c>
      <c r="CM32" s="795">
        <f>IF(OR(CH32&gt;0,CI32&gt;0),VLOOKUP(A32,'Lista Suspensa'!$A$1:$F$90,6,),0)</f>
        <v>0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</row>
    <row r="33" spans="1:108" ht="15.75" customHeight="1" x14ac:dyDescent="0.25">
      <c r="A33" s="351"/>
      <c r="B33" s="786"/>
      <c r="C33" s="786">
        <f t="shared" si="0"/>
        <v>0</v>
      </c>
      <c r="D33" s="787">
        <f>IF(B33&gt;0,VLOOKUP(A33,'Lista Suspensa'!$A$1:$F$92,3,),0)</f>
        <v>0</v>
      </c>
      <c r="E33" s="787">
        <f>IF(OR(B33&gt;0,C33&gt;0),VLOOKUP(A33,'Lista Suspensa'!$A$1:$F$90,4,),0)</f>
        <v>0</v>
      </c>
      <c r="F33" s="787">
        <f>IF(OR(B33&gt;0,C33&gt;0),VLOOKUP(A33,'Lista Suspensa'!$A$1:$F$90,5,),0)</f>
        <v>0</v>
      </c>
      <c r="G33" s="788">
        <f>IF(OR(B33&gt;0,C33&gt;0),VLOOKUP(A33,'Lista Suspensa'!$A$1:$F$90,6,),0)</f>
        <v>0</v>
      </c>
      <c r="H33" s="786"/>
      <c r="I33" s="786">
        <f t="shared" si="1"/>
        <v>0</v>
      </c>
      <c r="J33" s="787">
        <f>IF(H33&gt;0,VLOOKUP(A33,'Lista Suspensa'!$A$1:$F$92,3,),0)</f>
        <v>0</v>
      </c>
      <c r="K33" s="787">
        <f>IF(OR(H33&gt;0,I33&gt;0),VLOOKUP(A33,'Lista Suspensa'!$A$1:$F$90,4,),0)</f>
        <v>0</v>
      </c>
      <c r="L33" s="787">
        <f>IF(OR(H33&gt;0,I33&gt;0),VLOOKUP(A33,'Lista Suspensa'!$A$1:$F$90,5,),0)</f>
        <v>0</v>
      </c>
      <c r="M33" s="788">
        <f>IF(OR(H33&gt;0,I33&gt;0),VLOOKUP(A33,'Lista Suspensa'!$A$1:$F$90,6,),0)</f>
        <v>0</v>
      </c>
      <c r="N33" s="786"/>
      <c r="O33" s="786">
        <f t="shared" si="2"/>
        <v>0</v>
      </c>
      <c r="P33" s="787">
        <f>IF(N33&gt;0,VLOOKUP(A33,'Lista Suspensa'!$A$1:$F$92,3,),0)</f>
        <v>0</v>
      </c>
      <c r="Q33" s="787">
        <f>IF(OR(N33&gt;0,O33&gt;0),VLOOKUP(A33,'Lista Suspensa'!$A$1:$F$90,4,),0)</f>
        <v>0</v>
      </c>
      <c r="R33" s="787">
        <f>IF(OR(N33&gt;0,O33&gt;0),VLOOKUP(A33,'Lista Suspensa'!$A$1:$F$90,5,),0)</f>
        <v>0</v>
      </c>
      <c r="S33" s="788">
        <f>IF(OR(N33&gt;0,O33&gt;0),VLOOKUP(A33,'Lista Suspensa'!$A$1:$F$90,6,),0)</f>
        <v>0</v>
      </c>
      <c r="T33" s="786"/>
      <c r="U33" s="786">
        <f t="shared" si="3"/>
        <v>0</v>
      </c>
      <c r="V33" s="787">
        <f>IF(T33&gt;0,VLOOKUP(A33,'Lista Suspensa'!$A$1:$F$92,3,),0)</f>
        <v>0</v>
      </c>
      <c r="W33" s="787">
        <f>IF(OR(T33&gt;0,U33&gt;0),VLOOKUP(A33,'Lista Suspensa'!$A$1:$F$90,4,),0)</f>
        <v>0</v>
      </c>
      <c r="X33" s="787">
        <f>IF(OR(T33&gt;0,U33&gt;0),VLOOKUP(A33,'Lista Suspensa'!$A$1:$F$90,5,),0)</f>
        <v>0</v>
      </c>
      <c r="Y33" s="788">
        <f>IF(OR(T33&gt;0,U33&gt;0),VLOOKUP(A33,'Lista Suspensa'!$A$1:$F$90,6,),0)</f>
        <v>0</v>
      </c>
      <c r="Z33" s="786"/>
      <c r="AA33" s="786">
        <f t="shared" si="4"/>
        <v>0</v>
      </c>
      <c r="AB33" s="787">
        <f>IF(Z33&gt;0,VLOOKUP(A33,'Lista Suspensa'!$A$1:$F$92,3,),0)</f>
        <v>0</v>
      </c>
      <c r="AC33" s="787">
        <f>IF(OR(Z33&gt;0,AA33&gt;0),VLOOKUP(A33,'Lista Suspensa'!$A$1:$F$90,4,),0)</f>
        <v>0</v>
      </c>
      <c r="AD33" s="787">
        <f>IF(OR(Z33&gt;0,AA33&gt;0),VLOOKUP(A33,'Lista Suspensa'!$A$1:$F$90,5,),0)</f>
        <v>0</v>
      </c>
      <c r="AE33" s="788">
        <f>IF(OR(Z33&gt;0,AA33&gt;0),VLOOKUP(A33,'Lista Suspensa'!$A$1:$F$90,6,),0)</f>
        <v>0</v>
      </c>
      <c r="AF33" s="786"/>
      <c r="AG33" s="786">
        <f t="shared" si="5"/>
        <v>0</v>
      </c>
      <c r="AH33" s="787">
        <f>IF(AF33&gt;0,VLOOKUP(A33,'Lista Suspensa'!$A$1:$F$92,3,),0)</f>
        <v>0</v>
      </c>
      <c r="AI33" s="787">
        <f>IF(OR(AF33&gt;0,AG33&gt;0),VLOOKUP(A33,'Lista Suspensa'!$A$1:$F$90,4,),0)</f>
        <v>0</v>
      </c>
      <c r="AJ33" s="787">
        <f>IF(OR(AF33&gt;0,AG33&gt;0),VLOOKUP(A33,'Lista Suspensa'!$A$1:$F$90,5,),0)</f>
        <v>0</v>
      </c>
      <c r="AK33" s="788">
        <f>IF(OR(AF33&gt;0,AG33&gt;0),VLOOKUP(A33,'Lista Suspensa'!$A$1:$F$90,6,),0)</f>
        <v>0</v>
      </c>
      <c r="AL33" s="786"/>
      <c r="AM33" s="786">
        <f t="shared" si="6"/>
        <v>0</v>
      </c>
      <c r="AN33" s="787">
        <f>IF(AL33&gt;0,VLOOKUP(A33,'Lista Suspensa'!$A$1:$F$92,3,),0)</f>
        <v>0</v>
      </c>
      <c r="AO33" s="787">
        <f>IF(OR(AL33&gt;0,AM33&gt;0),VLOOKUP(A33,'Lista Suspensa'!$A$1:$F$90,4,),0)</f>
        <v>0</v>
      </c>
      <c r="AP33" s="787">
        <f>IF(OR(AL33&gt;0,AM33&gt;0),VLOOKUP(A33,'Lista Suspensa'!$A$1:$F$90,5,),0)</f>
        <v>0</v>
      </c>
      <c r="AQ33" s="788">
        <f>IF(OR(AL33&gt;0,AM33&gt;0),VLOOKUP(A33,'Lista Suspensa'!$A$1:$F$90,6,),0)</f>
        <v>0</v>
      </c>
      <c r="AR33" s="786"/>
      <c r="AS33" s="786">
        <f t="shared" si="7"/>
        <v>0</v>
      </c>
      <c r="AT33" s="787">
        <f>IF(AR33&gt;0,VLOOKUP(A33,'Lista Suspensa'!$A$1:$F$92,3,),0)</f>
        <v>0</v>
      </c>
      <c r="AU33" s="787">
        <f>IF(OR(AR33&gt;0,AS33&gt;0),VLOOKUP(A33,'Lista Suspensa'!$A$1:$F$90,4,),0)</f>
        <v>0</v>
      </c>
      <c r="AV33" s="787">
        <f>IF(OR(AR33&gt;0,AS33&gt;0),VLOOKUP(A33,'Lista Suspensa'!$A$1:$F$90,5,),0)</f>
        <v>0</v>
      </c>
      <c r="AW33" s="792">
        <f>IF(OR(AR33&gt;0,AS33&gt;0),VLOOKUP(A33,'Lista Suspensa'!$A$1:$F$90,6,),0)</f>
        <v>0</v>
      </c>
      <c r="AX33" s="786"/>
      <c r="AY33" s="786">
        <f t="shared" si="14"/>
        <v>0</v>
      </c>
      <c r="AZ33" s="787">
        <f>IF(AX33&gt;0,VLOOKUP(A33,'Lista Suspensa'!$A$1:$F$92,3,),0)</f>
        <v>0</v>
      </c>
      <c r="BA33" s="787">
        <f>IF(OR(AX33&gt;0,AY33&gt;0),VLOOKUP(A33,'Lista Suspensa'!$A$1:$F$90,4,),0)</f>
        <v>0</v>
      </c>
      <c r="BB33" s="787">
        <f>IF(OR(AX33&gt;0,AY33&gt;0),VLOOKUP(A33,'Lista Suspensa'!$A$1:$F$90,5,),0)</f>
        <v>0</v>
      </c>
      <c r="BC33" s="792">
        <f>IF(OR(AX33&gt;0,AY33&gt;0),VLOOKUP(A33,'Lista Suspensa'!$A$1:$F$90,6,),0)</f>
        <v>0</v>
      </c>
      <c r="BD33" s="786"/>
      <c r="BE33" s="786">
        <f t="shared" si="8"/>
        <v>0</v>
      </c>
      <c r="BF33" s="787">
        <f>IF(BD33&gt;0,VLOOKUP(A33,'Lista Suspensa'!$A$1:$F$92,3,),0)</f>
        <v>0</v>
      </c>
      <c r="BG33" s="787">
        <f>IF(OR(BD33&gt;0,BE33&gt;0),VLOOKUP(A33,'Lista Suspensa'!$A$1:$F$90,4,),0)</f>
        <v>0</v>
      </c>
      <c r="BH33" s="787">
        <f>IF(OR(BD33&gt;0,BE33&gt;0),VLOOKUP(A33,'Lista Suspensa'!$A$1:$F$90,5,),0)</f>
        <v>0</v>
      </c>
      <c r="BI33" s="792">
        <f>IF(OR(BD33&gt;0,BE33&gt;0),VLOOKUP(A33,'Lista Suspensa'!$A$1:$F$90,6,),0)</f>
        <v>0</v>
      </c>
      <c r="BJ33" s="786"/>
      <c r="BK33" s="786">
        <f t="shared" si="9"/>
        <v>0</v>
      </c>
      <c r="BL33" s="787">
        <f>IF(BJ33&gt;0,VLOOKUP(A33,'Lista Suspensa'!$A$1:$F$92,3,),0)</f>
        <v>0</v>
      </c>
      <c r="BM33" s="787">
        <f>IF(OR(BJ33&gt;0,BK33&gt;0),VLOOKUP(A33,'Lista Suspensa'!$A$1:$F$90,4,),0)</f>
        <v>0</v>
      </c>
      <c r="BN33" s="787">
        <f>IF(OR(BJ33&gt;0,BK33&gt;0),VLOOKUP(A33,'Lista Suspensa'!$A$1:$F$90,5,),0)</f>
        <v>0</v>
      </c>
      <c r="BO33" s="792">
        <f>IF(OR(BJ33&gt;0,BK33&gt;0),VLOOKUP(A33,'Lista Suspensa'!$A$1:$F$90,6,),0)</f>
        <v>0</v>
      </c>
      <c r="BP33" s="786"/>
      <c r="BQ33" s="786">
        <f t="shared" si="10"/>
        <v>0</v>
      </c>
      <c r="BR33" s="787">
        <f>IF(BP33&gt;0,VLOOKUP(A33,'Lista Suspensa'!$A$1:$F$92,3,),0)</f>
        <v>0</v>
      </c>
      <c r="BS33" s="787">
        <f>IF(OR(BP33&gt;0,BQ33&gt;0),VLOOKUP(A33,'Lista Suspensa'!$A$1:$F$90,4,),0)</f>
        <v>0</v>
      </c>
      <c r="BT33" s="787">
        <f>IF(OR(BP33&gt;0,BQ33&gt;0),VLOOKUP(A33,'Lista Suspensa'!$A$1:$F$90,5,),0)</f>
        <v>0</v>
      </c>
      <c r="BU33" s="792">
        <f>IF(OR(BP33&gt;0,BQ33&gt;0),VLOOKUP(A33,'Lista Suspensa'!$A$1:$F$90,6,),0)</f>
        <v>0</v>
      </c>
      <c r="BV33" s="786"/>
      <c r="BW33" s="786">
        <f t="shared" si="11"/>
        <v>0</v>
      </c>
      <c r="BX33" s="787">
        <f>IF(BV33&gt;0,VLOOKUP(A33,'Lista Suspensa'!$A$1:$F$92,3,),0)</f>
        <v>0</v>
      </c>
      <c r="BY33" s="787">
        <f>IF(OR(BV33&gt;0,BW33&gt;0),VLOOKUP(A33,'Lista Suspensa'!$A$1:$F$90,4,),0)</f>
        <v>0</v>
      </c>
      <c r="BZ33" s="787">
        <f>IF(OR(BV33&gt;0,BW33&gt;0),VLOOKUP(A33,'Lista Suspensa'!$A$1:$F$90,5,),0)</f>
        <v>0</v>
      </c>
      <c r="CA33" s="792">
        <f>IF(OR(BV33&gt;0,BW33&gt;0),VLOOKUP(A33,'Lista Suspensa'!$A$1:$F$90,6,),0)</f>
        <v>0</v>
      </c>
      <c r="CB33" s="786"/>
      <c r="CC33" s="786">
        <f t="shared" si="12"/>
        <v>0</v>
      </c>
      <c r="CD33" s="787">
        <f>IF(CB33&gt;0,VLOOKUP(A33,'Lista Suspensa'!$A$1:$F$92,3,),0)</f>
        <v>0</v>
      </c>
      <c r="CE33" s="787">
        <f>IF(OR(CB33&gt;0,CC33&gt;0),VLOOKUP(A33,'Lista Suspensa'!$A$1:$F$90,4,),0)</f>
        <v>0</v>
      </c>
      <c r="CF33" s="787">
        <f>IF(OR(CB33&gt;0,CC33&gt;0),VLOOKUP(A33,'Lista Suspensa'!$A$1:$F$90,5,),0)</f>
        <v>0</v>
      </c>
      <c r="CG33" s="792">
        <f>IF(OR(CB33&gt;0,CC33&gt;0),VLOOKUP(A33,'Lista Suspensa'!$A$1:$F$90,6,),0)</f>
        <v>0</v>
      </c>
      <c r="CH33" s="786"/>
      <c r="CI33" s="786">
        <f t="shared" si="13"/>
        <v>0</v>
      </c>
      <c r="CJ33" s="787">
        <f>IF(CH33&gt;0,VLOOKUP(A33,'Lista Suspensa'!$A$1:$F$92,3,),0)</f>
        <v>0</v>
      </c>
      <c r="CK33" s="787">
        <f>IF(OR(CH33&gt;0,CI33&gt;0),VLOOKUP(A33,'Lista Suspensa'!$A$1:$F$90,4,),0)</f>
        <v>0</v>
      </c>
      <c r="CL33" s="787">
        <f>IF(OR(CH33&gt;0,CI33&gt;0),VLOOKUP(A33,'Lista Suspensa'!$A$1:$F$90,5,),0)</f>
        <v>0</v>
      </c>
      <c r="CM33" s="793">
        <f>IF(OR(CH33&gt;0,CI33&gt;0),VLOOKUP(A33,'Lista Suspensa'!$A$1:$F$90,6,),0)</f>
        <v>0</v>
      </c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</row>
    <row r="34" spans="1:108" ht="15.75" customHeight="1" x14ac:dyDescent="0.25">
      <c r="A34" s="74"/>
      <c r="B34" s="789"/>
      <c r="C34" s="789">
        <f t="shared" si="0"/>
        <v>0</v>
      </c>
      <c r="D34" s="790">
        <f>IF(B34&gt;0,VLOOKUP(A34,'Lista Suspensa'!$A$1:$F$92,3,),0)</f>
        <v>0</v>
      </c>
      <c r="E34" s="790">
        <f>IF(OR(B34&gt;0,C34&gt;0),VLOOKUP(A34,'Lista Suspensa'!$A$1:$F$90,4,),0)</f>
        <v>0</v>
      </c>
      <c r="F34" s="790">
        <f>IF(OR(B34&gt;0,C34&gt;0),VLOOKUP(A34,'Lista Suspensa'!$A$1:$F$90,5,),0)</f>
        <v>0</v>
      </c>
      <c r="G34" s="791">
        <f>IF(OR(B34&gt;0,C34&gt;0),VLOOKUP(A34,'Lista Suspensa'!$A$1:$F$90,6,),0)</f>
        <v>0</v>
      </c>
      <c r="H34" s="789"/>
      <c r="I34" s="789">
        <f t="shared" si="1"/>
        <v>0</v>
      </c>
      <c r="J34" s="790">
        <f>IF(H34&gt;0,VLOOKUP(A34,'Lista Suspensa'!$A$1:$F$92,3,),0)</f>
        <v>0</v>
      </c>
      <c r="K34" s="790">
        <f>IF(OR(H34&gt;0,I34&gt;0),VLOOKUP(A34,'Lista Suspensa'!$A$1:$F$90,4,),0)</f>
        <v>0</v>
      </c>
      <c r="L34" s="790">
        <f>IF(OR(H34&gt;0,I34&gt;0),VLOOKUP(A34,'Lista Suspensa'!$A$1:$F$90,5,),0)</f>
        <v>0</v>
      </c>
      <c r="M34" s="791">
        <f>IF(OR(H34&gt;0,I34&gt;0),VLOOKUP(A34,'Lista Suspensa'!$A$1:$F$90,6,),0)</f>
        <v>0</v>
      </c>
      <c r="N34" s="789"/>
      <c r="O34" s="789">
        <f t="shared" si="2"/>
        <v>0</v>
      </c>
      <c r="P34" s="790">
        <f>IF(N34&gt;0,VLOOKUP(A34,'Lista Suspensa'!$A$1:$F$92,3,),0)</f>
        <v>0</v>
      </c>
      <c r="Q34" s="790">
        <f>IF(OR(N34&gt;0,O34&gt;0),VLOOKUP(A34,'Lista Suspensa'!$A$1:$F$90,4,),0)</f>
        <v>0</v>
      </c>
      <c r="R34" s="790">
        <f>IF(OR(N34&gt;0,O34&gt;0),VLOOKUP(A34,'Lista Suspensa'!$A$1:$F$90,5,),0)</f>
        <v>0</v>
      </c>
      <c r="S34" s="791">
        <f>IF(OR(N34&gt;0,O34&gt;0),VLOOKUP(A34,'Lista Suspensa'!$A$1:$F$90,6,),0)</f>
        <v>0</v>
      </c>
      <c r="T34" s="789"/>
      <c r="U34" s="789">
        <f t="shared" si="3"/>
        <v>0</v>
      </c>
      <c r="V34" s="790">
        <f>IF(T34&gt;0,VLOOKUP(A34,'Lista Suspensa'!$A$1:$F$92,3,),0)</f>
        <v>0</v>
      </c>
      <c r="W34" s="790">
        <f>IF(OR(T34&gt;0,U34&gt;0),VLOOKUP(A34,'Lista Suspensa'!$A$1:$F$90,4,),0)</f>
        <v>0</v>
      </c>
      <c r="X34" s="790">
        <f>IF(OR(T34&gt;0,U34&gt;0),VLOOKUP(A34,'Lista Suspensa'!$A$1:$F$90,5,),0)</f>
        <v>0</v>
      </c>
      <c r="Y34" s="791">
        <f>IF(OR(T34&gt;0,U34&gt;0),VLOOKUP(A34,'Lista Suspensa'!$A$1:$F$90,6,),0)</f>
        <v>0</v>
      </c>
      <c r="Z34" s="789"/>
      <c r="AA34" s="789">
        <f t="shared" si="4"/>
        <v>0</v>
      </c>
      <c r="AB34" s="790">
        <f>IF(Z34&gt;0,VLOOKUP(A34,'Lista Suspensa'!$A$1:$F$92,3,),0)</f>
        <v>0</v>
      </c>
      <c r="AC34" s="790">
        <f>IF(OR(Z34&gt;0,AA34&gt;0),VLOOKUP(A34,'Lista Suspensa'!$A$1:$F$90,4,),0)</f>
        <v>0</v>
      </c>
      <c r="AD34" s="790">
        <f>IF(OR(Z34&gt;0,AA34&gt;0),VLOOKUP(A34,'Lista Suspensa'!$A$1:$F$90,5,),0)</f>
        <v>0</v>
      </c>
      <c r="AE34" s="791">
        <f>IF(OR(Z34&gt;0,AA34&gt;0),VLOOKUP(A34,'Lista Suspensa'!$A$1:$F$90,6,),0)</f>
        <v>0</v>
      </c>
      <c r="AF34" s="789"/>
      <c r="AG34" s="789">
        <f t="shared" si="5"/>
        <v>0</v>
      </c>
      <c r="AH34" s="790">
        <f>IF(AF34&gt;0,VLOOKUP(A34,'Lista Suspensa'!$A$1:$F$92,3,),0)</f>
        <v>0</v>
      </c>
      <c r="AI34" s="790">
        <f>IF(OR(AF34&gt;0,AG34&gt;0),VLOOKUP(A34,'Lista Suspensa'!$A$1:$F$90,4,),0)</f>
        <v>0</v>
      </c>
      <c r="AJ34" s="790">
        <f>IF(OR(AF34&gt;0,AG34&gt;0),VLOOKUP(A34,'Lista Suspensa'!$A$1:$F$90,5,),0)</f>
        <v>0</v>
      </c>
      <c r="AK34" s="791">
        <f>IF(OR(AF34&gt;0,AG34&gt;0),VLOOKUP(A34,'Lista Suspensa'!$A$1:$F$90,6,),0)</f>
        <v>0</v>
      </c>
      <c r="AL34" s="789"/>
      <c r="AM34" s="789">
        <f t="shared" si="6"/>
        <v>0</v>
      </c>
      <c r="AN34" s="790">
        <f>IF(AL34&gt;0,VLOOKUP(A34,'Lista Suspensa'!$A$1:$F$92,3,),0)</f>
        <v>0</v>
      </c>
      <c r="AO34" s="790">
        <f>IF(OR(AL34&gt;0,AM34&gt;0),VLOOKUP(A34,'Lista Suspensa'!$A$1:$F$90,4,),0)</f>
        <v>0</v>
      </c>
      <c r="AP34" s="790">
        <f>IF(OR(AL34&gt;0,AM34&gt;0),VLOOKUP(A34,'Lista Suspensa'!$A$1:$F$90,5,),0)</f>
        <v>0</v>
      </c>
      <c r="AQ34" s="791">
        <f>IF(OR(AL34&gt;0,AM34&gt;0),VLOOKUP(A34,'Lista Suspensa'!$A$1:$F$90,6,),0)</f>
        <v>0</v>
      </c>
      <c r="AR34" s="789"/>
      <c r="AS34" s="789">
        <f t="shared" si="7"/>
        <v>0</v>
      </c>
      <c r="AT34" s="790">
        <f>IF(AR34&gt;0,VLOOKUP(A34,'Lista Suspensa'!$A$1:$F$92,3,),0)</f>
        <v>0</v>
      </c>
      <c r="AU34" s="790">
        <f>IF(OR(AR34&gt;0,AS34&gt;0),VLOOKUP(A34,'Lista Suspensa'!$A$1:$F$90,4,),0)</f>
        <v>0</v>
      </c>
      <c r="AV34" s="790">
        <f>IF(OR(AR34&gt;0,AS34&gt;0),VLOOKUP(A34,'Lista Suspensa'!$A$1:$F$90,5,),0)</f>
        <v>0</v>
      </c>
      <c r="AW34" s="794">
        <f>IF(OR(AR34&gt;0,AS34&gt;0),VLOOKUP(A34,'Lista Suspensa'!$A$1:$F$90,6,),0)</f>
        <v>0</v>
      </c>
      <c r="AX34" s="789"/>
      <c r="AY34" s="789">
        <f t="shared" si="14"/>
        <v>0</v>
      </c>
      <c r="AZ34" s="790">
        <f>IF(AX34&gt;0,VLOOKUP(A34,'Lista Suspensa'!$A$1:$F$92,3,),0)</f>
        <v>0</v>
      </c>
      <c r="BA34" s="790">
        <f>IF(OR(AX34&gt;0,AY34&gt;0),VLOOKUP(A34,'Lista Suspensa'!$A$1:$F$90,4,),0)</f>
        <v>0</v>
      </c>
      <c r="BB34" s="790">
        <f>IF(OR(AX34&gt;0,AY34&gt;0),VLOOKUP(A34,'Lista Suspensa'!$A$1:$F$90,5,),0)</f>
        <v>0</v>
      </c>
      <c r="BC34" s="794">
        <f>IF(OR(AX34&gt;0,AY34&gt;0),VLOOKUP(A34,'Lista Suspensa'!$A$1:$F$90,6,),0)</f>
        <v>0</v>
      </c>
      <c r="BD34" s="789"/>
      <c r="BE34" s="789">
        <f t="shared" si="8"/>
        <v>0</v>
      </c>
      <c r="BF34" s="790">
        <f>IF(BD34&gt;0,VLOOKUP(A34,'Lista Suspensa'!$A$1:$F$92,3,),0)</f>
        <v>0</v>
      </c>
      <c r="BG34" s="790">
        <f>IF(OR(BD34&gt;0,BE34&gt;0),VLOOKUP(A34,'Lista Suspensa'!$A$1:$F$90,4,),0)</f>
        <v>0</v>
      </c>
      <c r="BH34" s="790">
        <f>IF(OR(BD34&gt;0,BE34&gt;0),VLOOKUP(A34,'Lista Suspensa'!$A$1:$F$90,5,),0)</f>
        <v>0</v>
      </c>
      <c r="BI34" s="794">
        <f>IF(OR(BD34&gt;0,BE34&gt;0),VLOOKUP(A34,'Lista Suspensa'!$A$1:$F$90,6,),0)</f>
        <v>0</v>
      </c>
      <c r="BJ34" s="789"/>
      <c r="BK34" s="789">
        <f t="shared" si="9"/>
        <v>0</v>
      </c>
      <c r="BL34" s="790">
        <f>IF(BJ34&gt;0,VLOOKUP(A34,'Lista Suspensa'!$A$1:$F$92,3,),0)</f>
        <v>0</v>
      </c>
      <c r="BM34" s="790">
        <f>IF(OR(BJ34&gt;0,BK34&gt;0),VLOOKUP(A34,'Lista Suspensa'!$A$1:$F$90,4,),0)</f>
        <v>0</v>
      </c>
      <c r="BN34" s="790">
        <f>IF(OR(BJ34&gt;0,BK34&gt;0),VLOOKUP(A34,'Lista Suspensa'!$A$1:$F$90,5,),0)</f>
        <v>0</v>
      </c>
      <c r="BO34" s="794">
        <f>IF(OR(BJ34&gt;0,BK34&gt;0),VLOOKUP(A34,'Lista Suspensa'!$A$1:$F$90,6,),0)</f>
        <v>0</v>
      </c>
      <c r="BP34" s="789"/>
      <c r="BQ34" s="789">
        <f t="shared" si="10"/>
        <v>0</v>
      </c>
      <c r="BR34" s="790">
        <f>IF(BP34&gt;0,VLOOKUP(A34,'Lista Suspensa'!$A$1:$F$92,3,),0)</f>
        <v>0</v>
      </c>
      <c r="BS34" s="790">
        <f>IF(OR(BP34&gt;0,BQ34&gt;0),VLOOKUP(A34,'Lista Suspensa'!$A$1:$F$90,4,),0)</f>
        <v>0</v>
      </c>
      <c r="BT34" s="790">
        <f>IF(OR(BP34&gt;0,BQ34&gt;0),VLOOKUP(A34,'Lista Suspensa'!$A$1:$F$90,5,),0)</f>
        <v>0</v>
      </c>
      <c r="BU34" s="794">
        <f>IF(OR(BP34&gt;0,BQ34&gt;0),VLOOKUP(A34,'Lista Suspensa'!$A$1:$F$90,6,),0)</f>
        <v>0</v>
      </c>
      <c r="BV34" s="789"/>
      <c r="BW34" s="789">
        <f t="shared" si="11"/>
        <v>0</v>
      </c>
      <c r="BX34" s="790">
        <f>IF(BV34&gt;0,VLOOKUP(A34,'Lista Suspensa'!$A$1:$F$92,3,),0)</f>
        <v>0</v>
      </c>
      <c r="BY34" s="790">
        <f>IF(OR(BV34&gt;0,BW34&gt;0),VLOOKUP(A34,'Lista Suspensa'!$A$1:$F$90,4,),0)</f>
        <v>0</v>
      </c>
      <c r="BZ34" s="790">
        <f>IF(OR(BV34&gt;0,BW34&gt;0),VLOOKUP(A34,'Lista Suspensa'!$A$1:$F$90,5,),0)</f>
        <v>0</v>
      </c>
      <c r="CA34" s="794">
        <f>IF(OR(BV34&gt;0,BW34&gt;0),VLOOKUP(A34,'Lista Suspensa'!$A$1:$F$90,6,),0)</f>
        <v>0</v>
      </c>
      <c r="CB34" s="789"/>
      <c r="CC34" s="789">
        <f t="shared" si="12"/>
        <v>0</v>
      </c>
      <c r="CD34" s="790">
        <f>IF(CB34&gt;0,VLOOKUP(A34,'Lista Suspensa'!$A$1:$F$92,3,),0)</f>
        <v>0</v>
      </c>
      <c r="CE34" s="790">
        <f>IF(OR(CB34&gt;0,CC34&gt;0),VLOOKUP(A34,'Lista Suspensa'!$A$1:$F$90,4,),0)</f>
        <v>0</v>
      </c>
      <c r="CF34" s="790">
        <f>IF(OR(CB34&gt;0,CC34&gt;0),VLOOKUP(A34,'Lista Suspensa'!$A$1:$F$90,5,),0)</f>
        <v>0</v>
      </c>
      <c r="CG34" s="794">
        <f>IF(OR(CB34&gt;0,CC34&gt;0),VLOOKUP(A34,'Lista Suspensa'!$A$1:$F$90,6,),0)</f>
        <v>0</v>
      </c>
      <c r="CH34" s="789"/>
      <c r="CI34" s="789">
        <f t="shared" si="13"/>
        <v>0</v>
      </c>
      <c r="CJ34" s="790">
        <f>IF(CH34&gt;0,VLOOKUP(A34,'Lista Suspensa'!$A$1:$F$92,3,),0)</f>
        <v>0</v>
      </c>
      <c r="CK34" s="790">
        <f>IF(OR(CH34&gt;0,CI34&gt;0),VLOOKUP(A34,'Lista Suspensa'!$A$1:$F$90,4,),0)</f>
        <v>0</v>
      </c>
      <c r="CL34" s="790">
        <f>IF(OR(CH34&gt;0,CI34&gt;0),VLOOKUP(A34,'Lista Suspensa'!$A$1:$F$90,5,),0)</f>
        <v>0</v>
      </c>
      <c r="CM34" s="795">
        <f>IF(OR(CH34&gt;0,CI34&gt;0),VLOOKUP(A34,'Lista Suspensa'!$A$1:$F$90,6,),0)</f>
        <v>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4"/>
      <c r="N35" s="31"/>
      <c r="O35" s="30"/>
      <c r="P35" s="42"/>
      <c r="Q35" s="42"/>
      <c r="R35" s="30"/>
      <c r="S35" s="784"/>
      <c r="T35" s="31"/>
      <c r="U35" s="42"/>
      <c r="V35" s="42"/>
      <c r="W35" s="30"/>
      <c r="X35" s="30"/>
      <c r="Y35" s="784"/>
      <c r="Z35" s="41"/>
      <c r="AA35" s="42"/>
      <c r="AB35" s="30"/>
      <c r="AC35" s="30"/>
      <c r="AD35" s="30"/>
      <c r="AE35" s="784"/>
      <c r="AF35" s="41"/>
      <c r="AG35" s="30"/>
      <c r="AH35" s="30"/>
      <c r="AI35" s="30"/>
      <c r="AJ35" s="42"/>
      <c r="AK35" s="784"/>
      <c r="AL35" s="31"/>
      <c r="AM35" s="30"/>
      <c r="AN35" s="30"/>
      <c r="AO35" s="42"/>
      <c r="AP35" s="42"/>
      <c r="AQ35" s="78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s="358" customFormat="1" ht="26.25" customHeight="1" thickBot="1" x14ac:dyDescent="0.3">
      <c r="A36" s="352" t="s">
        <v>89</v>
      </c>
      <c r="B36" s="353"/>
      <c r="C36" s="354">
        <f>ROUND(SUM(C5:C34),2)</f>
        <v>3.57</v>
      </c>
      <c r="D36" s="355"/>
      <c r="E36" s="354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9.35</v>
      </c>
      <c r="F36" s="354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55.56</v>
      </c>
      <c r="G36" s="356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0.15029000000000001</v>
      </c>
      <c r="H36" s="353"/>
      <c r="I36" s="354">
        <f>ROUND(SUM(I5:I34),2)</f>
        <v>0</v>
      </c>
      <c r="J36" s="354"/>
      <c r="K36" s="354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4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3"/>
      <c r="O36" s="354">
        <f>ROUND(SUM(O5:O34),2)</f>
        <v>3.57</v>
      </c>
      <c r="P36" s="354"/>
      <c r="Q36" s="354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9.35</v>
      </c>
      <c r="R36" s="354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55.56</v>
      </c>
      <c r="S36" s="78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0.15029000000000001</v>
      </c>
      <c r="T36" s="353"/>
      <c r="U36" s="354">
        <f>ROUND(SUM(U5:U34),2)</f>
        <v>0</v>
      </c>
      <c r="V36" s="354"/>
      <c r="W36" s="354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4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3"/>
      <c r="AA36" s="354">
        <f>ROUND(SUM(AA5:AA34),2)</f>
        <v>0</v>
      </c>
      <c r="AB36" s="355"/>
      <c r="AC36" s="354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4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3"/>
      <c r="AG36" s="354">
        <f>ROUND(SUM(AG5:AG34),2)</f>
        <v>5.46</v>
      </c>
      <c r="AH36" s="355"/>
      <c r="AI36" s="354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</v>
      </c>
      <c r="AJ36" s="354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55.62</v>
      </c>
      <c r="AK36" s="78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0.15093999999999999</v>
      </c>
      <c r="AL36" s="353"/>
      <c r="AM36" s="354">
        <f>ROUND(SUM(AM5:AM34),2)</f>
        <v>0</v>
      </c>
      <c r="AN36" s="355"/>
      <c r="AO36" s="354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4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3"/>
      <c r="AS36" s="354">
        <f>ROUND(SUM(AS5:AS34),2)</f>
        <v>0</v>
      </c>
      <c r="AT36" s="355"/>
      <c r="AU36" s="354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4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6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3"/>
      <c r="AY36" s="354">
        <f>ROUND(SUM(AY5:AY34),2)</f>
        <v>7.04</v>
      </c>
      <c r="AZ36" s="355"/>
      <c r="BA36" s="354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9.39</v>
      </c>
      <c r="BB36" s="354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55.63</v>
      </c>
      <c r="BC36" s="356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0.15007999999999999</v>
      </c>
      <c r="BD36" s="353"/>
      <c r="BE36" s="354">
        <f>ROUND(SUM(BE5:BE34),2)</f>
        <v>0</v>
      </c>
      <c r="BF36" s="355"/>
      <c r="BG36" s="354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4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6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3"/>
      <c r="BK36" s="354">
        <f>ROUND(SUM(BK5:BK34),2)</f>
        <v>0</v>
      </c>
      <c r="BL36" s="355"/>
      <c r="BM36" s="354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4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6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3"/>
      <c r="BQ36" s="354">
        <f>ROUND(SUM(BQ5:BQ34),2)</f>
        <v>0</v>
      </c>
      <c r="BR36" s="355"/>
      <c r="BS36" s="354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4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6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3"/>
      <c r="BW36" s="354">
        <f>ROUND(SUM(BW5:BW34),2)</f>
        <v>7.79</v>
      </c>
      <c r="BX36" s="355"/>
      <c r="BY36" s="354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9.89</v>
      </c>
      <c r="BZ36" s="354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56.42</v>
      </c>
      <c r="CA36" s="356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0.15099000000000001</v>
      </c>
      <c r="CB36" s="353"/>
      <c r="CC36" s="354">
        <f>ROUND(SUM(CC5:CC34),2)</f>
        <v>8.58</v>
      </c>
      <c r="CD36" s="355"/>
      <c r="CE36" s="354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10.029999999999999</v>
      </c>
      <c r="CF36" s="354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56.67</v>
      </c>
      <c r="CG36" s="356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0.15065999999999999</v>
      </c>
      <c r="CH36" s="353"/>
      <c r="CI36" s="354">
        <f>ROUND(SUM(CI5:CI34),2)</f>
        <v>13.12</v>
      </c>
      <c r="CJ36" s="355"/>
      <c r="CK36" s="354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</v>
      </c>
      <c r="CL36" s="354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56.49</v>
      </c>
      <c r="CM36" s="356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0.15211</v>
      </c>
      <c r="CN36" s="357"/>
      <c r="CO36" s="357"/>
      <c r="CP36" s="357"/>
      <c r="CQ36" s="357"/>
      <c r="CR36" s="357"/>
      <c r="CS36" s="357"/>
      <c r="CT36" s="357"/>
      <c r="CU36" s="357"/>
      <c r="CV36" s="357"/>
      <c r="CW36" s="357"/>
      <c r="CX36" s="357"/>
      <c r="CY36" s="357"/>
      <c r="CZ36" s="357"/>
      <c r="DA36" s="357"/>
      <c r="DB36" s="357"/>
      <c r="DC36" s="357"/>
      <c r="DD36" s="357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s="145" customFormat="1" ht="25.5" customHeight="1" thickBot="1" x14ac:dyDescent="0.3">
      <c r="A38" s="833" t="s">
        <v>227</v>
      </c>
      <c r="B38" s="834"/>
      <c r="C38" s="834"/>
      <c r="D38" s="834"/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  <c r="AC38" s="834"/>
      <c r="AD38" s="834"/>
      <c r="AE38" s="834"/>
      <c r="AF38" s="834"/>
      <c r="AG38" s="834"/>
      <c r="AH38" s="834"/>
      <c r="AI38" s="834"/>
      <c r="AJ38" s="834"/>
      <c r="AK38" s="834"/>
      <c r="AL38" s="834"/>
      <c r="AM38" s="834"/>
      <c r="AN38" s="834"/>
      <c r="AO38" s="834"/>
      <c r="AP38" s="834"/>
      <c r="AQ38" s="834"/>
      <c r="AR38" s="834"/>
      <c r="AS38" s="834"/>
      <c r="AT38" s="834"/>
      <c r="AU38" s="834"/>
      <c r="AV38" s="834"/>
      <c r="AW38" s="834"/>
      <c r="AX38" s="834"/>
      <c r="AY38" s="834"/>
      <c r="AZ38" s="834"/>
      <c r="BA38" s="834"/>
      <c r="BB38" s="834"/>
      <c r="BC38" s="834"/>
      <c r="BD38" s="834"/>
      <c r="BE38" s="834"/>
      <c r="BF38" s="834"/>
      <c r="BG38" s="834"/>
      <c r="BH38" s="834"/>
      <c r="BI38" s="834"/>
      <c r="BJ38" s="834"/>
      <c r="BK38" s="834"/>
      <c r="BL38" s="834"/>
      <c r="BM38" s="834"/>
      <c r="BN38" s="834"/>
      <c r="BO38" s="834"/>
      <c r="BP38" s="834"/>
      <c r="BQ38" s="834"/>
      <c r="BR38" s="834"/>
      <c r="BS38" s="834"/>
      <c r="BT38" s="834"/>
      <c r="BU38" s="834"/>
      <c r="BV38" s="834"/>
      <c r="BW38" s="834"/>
      <c r="BX38" s="834"/>
      <c r="BY38" s="834"/>
      <c r="BZ38" s="834"/>
      <c r="CA38" s="834"/>
      <c r="CB38" s="834"/>
      <c r="CC38" s="834"/>
      <c r="CD38" s="834"/>
      <c r="CE38" s="834"/>
      <c r="CF38" s="834"/>
      <c r="CG38" s="834"/>
      <c r="CH38" s="834"/>
      <c r="CI38" s="834"/>
      <c r="CJ38" s="834"/>
      <c r="CK38" s="834"/>
      <c r="CL38" s="834"/>
      <c r="CM38" s="834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</row>
    <row r="39" spans="1:108" s="253" customFormat="1" ht="15.75" customHeight="1" thickBot="1" x14ac:dyDescent="0.3">
      <c r="A39" s="826"/>
      <c r="B39" s="827"/>
      <c r="C39" s="827"/>
      <c r="D39" s="827"/>
      <c r="E39" s="827"/>
      <c r="F39" s="827"/>
      <c r="G39" s="827"/>
      <c r="H39" s="827"/>
      <c r="I39" s="827"/>
      <c r="J39" s="827"/>
      <c r="K39" s="827"/>
      <c r="L39" s="827"/>
      <c r="M39" s="827"/>
      <c r="N39" s="827"/>
      <c r="O39" s="827"/>
      <c r="P39" s="827"/>
      <c r="Q39" s="827"/>
      <c r="R39" s="827"/>
      <c r="S39" s="827"/>
      <c r="T39" s="827"/>
      <c r="U39" s="827"/>
      <c r="V39" s="827"/>
      <c r="W39" s="827"/>
      <c r="X39" s="827"/>
      <c r="Y39" s="827"/>
      <c r="Z39" s="827"/>
      <c r="AA39" s="827"/>
      <c r="AB39" s="827"/>
      <c r="AC39" s="827"/>
      <c r="AD39" s="827"/>
      <c r="AE39" s="827"/>
      <c r="AF39" s="827"/>
      <c r="AG39" s="827"/>
      <c r="AH39" s="827"/>
      <c r="AI39" s="827"/>
      <c r="AJ39" s="827"/>
      <c r="AK39" s="827"/>
      <c r="AL39" s="827"/>
      <c r="AM39" s="827"/>
      <c r="AN39" s="827"/>
      <c r="AO39" s="827"/>
      <c r="AP39" s="827"/>
      <c r="AQ39" s="827"/>
      <c r="AR39" s="827"/>
      <c r="AS39" s="827"/>
      <c r="AT39" s="827"/>
      <c r="AU39" s="827"/>
      <c r="AV39" s="827"/>
      <c r="AW39" s="827"/>
      <c r="AX39" s="827"/>
      <c r="AY39" s="827"/>
      <c r="AZ39" s="827"/>
      <c r="BA39" s="827"/>
      <c r="BB39" s="827"/>
      <c r="BC39" s="827"/>
      <c r="BD39" s="827"/>
      <c r="BE39" s="827"/>
      <c r="BF39" s="827"/>
      <c r="BG39" s="827"/>
      <c r="BH39" s="827"/>
      <c r="BI39" s="827"/>
      <c r="BJ39" s="827"/>
      <c r="BK39" s="827"/>
      <c r="BL39" s="827"/>
      <c r="BM39" s="827"/>
      <c r="BN39" s="827"/>
      <c r="BO39" s="827"/>
      <c r="BP39" s="827"/>
      <c r="BQ39" s="827"/>
      <c r="BR39" s="827"/>
      <c r="BS39" s="827"/>
      <c r="BT39" s="827"/>
      <c r="BU39" s="827"/>
      <c r="BV39" s="827"/>
      <c r="BW39" s="827"/>
      <c r="BX39" s="827"/>
      <c r="BY39" s="827"/>
      <c r="BZ39" s="827"/>
      <c r="CA39" s="827"/>
      <c r="CB39" s="827"/>
      <c r="CC39" s="827"/>
      <c r="CD39" s="827"/>
      <c r="CE39" s="827"/>
      <c r="CF39" s="827"/>
      <c r="CG39" s="827"/>
      <c r="CH39" s="827"/>
      <c r="CI39" s="827"/>
      <c r="CJ39" s="827"/>
      <c r="CK39" s="827"/>
      <c r="CL39" s="827"/>
      <c r="CM39" s="827"/>
    </row>
    <row r="40" spans="1:108" s="253" customFormat="1" ht="15.75" customHeight="1" thickBot="1" x14ac:dyDescent="0.3">
      <c r="A40" s="828"/>
      <c r="B40" s="829"/>
      <c r="C40" s="829"/>
      <c r="D40" s="829"/>
      <c r="E40" s="829"/>
      <c r="F40" s="829"/>
      <c r="G40" s="829"/>
      <c r="H40" s="829"/>
      <c r="I40" s="829"/>
      <c r="J40" s="829"/>
      <c r="K40" s="829"/>
      <c r="L40" s="829"/>
      <c r="M40" s="829"/>
      <c r="N40" s="829"/>
      <c r="O40" s="829"/>
      <c r="P40" s="829"/>
      <c r="Q40" s="829"/>
      <c r="R40" s="829"/>
      <c r="S40" s="829"/>
      <c r="T40" s="829"/>
      <c r="U40" s="829"/>
      <c r="V40" s="829"/>
      <c r="W40" s="829"/>
      <c r="X40" s="829"/>
      <c r="Y40" s="829"/>
      <c r="Z40" s="829"/>
      <c r="AA40" s="829"/>
      <c r="AB40" s="829"/>
      <c r="AC40" s="829"/>
      <c r="AD40" s="829"/>
      <c r="AE40" s="829"/>
      <c r="AF40" s="829"/>
      <c r="AG40" s="829"/>
      <c r="AH40" s="829"/>
      <c r="AI40" s="829"/>
      <c r="AJ40" s="829"/>
      <c r="AK40" s="829"/>
      <c r="AL40" s="829"/>
      <c r="AM40" s="829"/>
      <c r="AN40" s="829"/>
      <c r="AO40" s="829"/>
      <c r="AP40" s="829"/>
      <c r="AQ40" s="829"/>
      <c r="AR40" s="829"/>
      <c r="AS40" s="829"/>
      <c r="AT40" s="829"/>
      <c r="AU40" s="829"/>
      <c r="AV40" s="829"/>
      <c r="AW40" s="829"/>
      <c r="AX40" s="829"/>
      <c r="AY40" s="829"/>
      <c r="AZ40" s="829"/>
      <c r="BA40" s="829"/>
      <c r="BB40" s="829"/>
      <c r="BC40" s="829"/>
      <c r="BD40" s="829"/>
      <c r="BE40" s="829"/>
      <c r="BF40" s="829"/>
      <c r="BG40" s="829"/>
      <c r="BH40" s="829"/>
      <c r="BI40" s="829"/>
      <c r="BJ40" s="829"/>
      <c r="BK40" s="829"/>
      <c r="BL40" s="829"/>
      <c r="BM40" s="829"/>
      <c r="BN40" s="829"/>
      <c r="BO40" s="829"/>
      <c r="BP40" s="829"/>
      <c r="BQ40" s="829"/>
      <c r="BR40" s="829"/>
      <c r="BS40" s="829"/>
      <c r="BT40" s="829"/>
      <c r="BU40" s="829"/>
      <c r="BV40" s="829"/>
      <c r="BW40" s="829"/>
      <c r="BX40" s="829"/>
      <c r="BY40" s="829"/>
      <c r="BZ40" s="829"/>
      <c r="CA40" s="829"/>
      <c r="CB40" s="829"/>
      <c r="CC40" s="829"/>
      <c r="CD40" s="829"/>
      <c r="CE40" s="829"/>
      <c r="CF40" s="829"/>
      <c r="CG40" s="829"/>
      <c r="CH40" s="829"/>
      <c r="CI40" s="829"/>
      <c r="CJ40" s="829"/>
      <c r="CK40" s="829"/>
      <c r="CL40" s="829"/>
      <c r="CM40" s="829"/>
    </row>
    <row r="41" spans="1:108" s="253" customFormat="1" ht="15.75" customHeight="1" thickBot="1" x14ac:dyDescent="0.3">
      <c r="A41" s="826"/>
      <c r="B41" s="827"/>
      <c r="C41" s="827"/>
      <c r="D41" s="827"/>
      <c r="E41" s="827"/>
      <c r="F41" s="827"/>
      <c r="G41" s="827"/>
      <c r="H41" s="827"/>
      <c r="I41" s="827"/>
      <c r="J41" s="827"/>
      <c r="K41" s="827"/>
      <c r="L41" s="827"/>
      <c r="M41" s="827"/>
      <c r="N41" s="827"/>
      <c r="O41" s="827"/>
      <c r="P41" s="827"/>
      <c r="Q41" s="827"/>
      <c r="R41" s="827"/>
      <c r="S41" s="827"/>
      <c r="T41" s="827"/>
      <c r="U41" s="827"/>
      <c r="V41" s="827"/>
      <c r="W41" s="827"/>
      <c r="X41" s="827"/>
      <c r="Y41" s="827"/>
      <c r="Z41" s="827"/>
      <c r="AA41" s="827"/>
      <c r="AB41" s="827"/>
      <c r="AC41" s="827"/>
      <c r="AD41" s="827"/>
      <c r="AE41" s="827"/>
      <c r="AF41" s="827"/>
      <c r="AG41" s="827"/>
      <c r="AH41" s="827"/>
      <c r="AI41" s="827"/>
      <c r="AJ41" s="827"/>
      <c r="AK41" s="827"/>
      <c r="AL41" s="827"/>
      <c r="AM41" s="827"/>
      <c r="AN41" s="827"/>
      <c r="AO41" s="827"/>
      <c r="AP41" s="827"/>
      <c r="AQ41" s="827"/>
      <c r="AR41" s="827"/>
      <c r="AS41" s="827"/>
      <c r="AT41" s="827"/>
      <c r="AU41" s="827"/>
      <c r="AV41" s="827"/>
      <c r="AW41" s="827"/>
      <c r="AX41" s="827"/>
      <c r="AY41" s="827"/>
      <c r="AZ41" s="827"/>
      <c r="BA41" s="827"/>
      <c r="BB41" s="827"/>
      <c r="BC41" s="827"/>
      <c r="BD41" s="827"/>
      <c r="BE41" s="827"/>
      <c r="BF41" s="827"/>
      <c r="BG41" s="827"/>
      <c r="BH41" s="827"/>
      <c r="BI41" s="827"/>
      <c r="BJ41" s="827"/>
      <c r="BK41" s="827"/>
      <c r="BL41" s="827"/>
      <c r="BM41" s="827"/>
      <c r="BN41" s="827"/>
      <c r="BO41" s="827"/>
      <c r="BP41" s="827"/>
      <c r="BQ41" s="827"/>
      <c r="BR41" s="827"/>
      <c r="BS41" s="827"/>
      <c r="BT41" s="827"/>
      <c r="BU41" s="827"/>
      <c r="BV41" s="827"/>
      <c r="BW41" s="827"/>
      <c r="BX41" s="827"/>
      <c r="BY41" s="827"/>
      <c r="BZ41" s="827"/>
      <c r="CA41" s="827"/>
      <c r="CB41" s="827"/>
      <c r="CC41" s="827"/>
      <c r="CD41" s="827"/>
      <c r="CE41" s="827"/>
      <c r="CF41" s="827"/>
      <c r="CG41" s="827"/>
      <c r="CH41" s="827"/>
      <c r="CI41" s="827"/>
      <c r="CJ41" s="827"/>
      <c r="CK41" s="827"/>
      <c r="CL41" s="827"/>
      <c r="CM41" s="827"/>
    </row>
    <row r="42" spans="1:108" s="253" customFormat="1" ht="15.75" customHeight="1" thickBot="1" x14ac:dyDescent="0.3">
      <c r="A42" s="828"/>
      <c r="B42" s="829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  <c r="O42" s="829"/>
      <c r="P42" s="829"/>
      <c r="Q42" s="829"/>
      <c r="R42" s="829"/>
      <c r="S42" s="829"/>
      <c r="T42" s="829"/>
      <c r="U42" s="829"/>
      <c r="V42" s="829"/>
      <c r="W42" s="829"/>
      <c r="X42" s="829"/>
      <c r="Y42" s="829"/>
      <c r="Z42" s="829"/>
      <c r="AA42" s="829"/>
      <c r="AB42" s="829"/>
      <c r="AC42" s="829"/>
      <c r="AD42" s="829"/>
      <c r="AE42" s="829"/>
      <c r="AF42" s="829"/>
      <c r="AG42" s="829"/>
      <c r="AH42" s="829"/>
      <c r="AI42" s="829"/>
      <c r="AJ42" s="829"/>
      <c r="AK42" s="829"/>
      <c r="AL42" s="829"/>
      <c r="AM42" s="829"/>
      <c r="AN42" s="829"/>
      <c r="AO42" s="829"/>
      <c r="AP42" s="829"/>
      <c r="AQ42" s="829"/>
      <c r="AR42" s="829"/>
      <c r="AS42" s="829"/>
      <c r="AT42" s="829"/>
      <c r="AU42" s="829"/>
      <c r="AV42" s="829"/>
      <c r="AW42" s="829"/>
      <c r="AX42" s="829"/>
      <c r="AY42" s="829"/>
      <c r="AZ42" s="829"/>
      <c r="BA42" s="829"/>
      <c r="BB42" s="829"/>
      <c r="BC42" s="829"/>
      <c r="BD42" s="829"/>
      <c r="BE42" s="829"/>
      <c r="BF42" s="829"/>
      <c r="BG42" s="829"/>
      <c r="BH42" s="829"/>
      <c r="BI42" s="829"/>
      <c r="BJ42" s="829"/>
      <c r="BK42" s="829"/>
      <c r="BL42" s="829"/>
      <c r="BM42" s="829"/>
      <c r="BN42" s="829"/>
      <c r="BO42" s="829"/>
      <c r="BP42" s="829"/>
      <c r="BQ42" s="829"/>
      <c r="BR42" s="829"/>
      <c r="BS42" s="829"/>
      <c r="BT42" s="829"/>
      <c r="BU42" s="829"/>
      <c r="BV42" s="829"/>
      <c r="BW42" s="829"/>
      <c r="BX42" s="829"/>
      <c r="BY42" s="829"/>
      <c r="BZ42" s="829"/>
      <c r="CA42" s="829"/>
      <c r="CB42" s="829"/>
      <c r="CC42" s="829"/>
      <c r="CD42" s="829"/>
      <c r="CE42" s="829"/>
      <c r="CF42" s="829"/>
      <c r="CG42" s="829"/>
      <c r="CH42" s="829"/>
      <c r="CI42" s="829"/>
      <c r="CJ42" s="829"/>
      <c r="CK42" s="829"/>
      <c r="CL42" s="829"/>
      <c r="CM42" s="829"/>
    </row>
    <row r="43" spans="1:108" s="253" customFormat="1" ht="15.75" customHeight="1" thickBot="1" x14ac:dyDescent="0.3">
      <c r="A43" s="826"/>
      <c r="B43" s="827"/>
      <c r="C43" s="827"/>
      <c r="D43" s="827"/>
      <c r="E43" s="827"/>
      <c r="F43" s="827"/>
      <c r="G43" s="827"/>
      <c r="H43" s="827"/>
      <c r="I43" s="827"/>
      <c r="J43" s="827"/>
      <c r="K43" s="827"/>
      <c r="L43" s="827"/>
      <c r="M43" s="827"/>
      <c r="N43" s="827"/>
      <c r="O43" s="827"/>
      <c r="P43" s="827"/>
      <c r="Q43" s="827"/>
      <c r="R43" s="827"/>
      <c r="S43" s="827"/>
      <c r="T43" s="827"/>
      <c r="U43" s="827"/>
      <c r="V43" s="827"/>
      <c r="W43" s="827"/>
      <c r="X43" s="827"/>
      <c r="Y43" s="827"/>
      <c r="Z43" s="827"/>
      <c r="AA43" s="827"/>
      <c r="AB43" s="827"/>
      <c r="AC43" s="827"/>
      <c r="AD43" s="827"/>
      <c r="AE43" s="827"/>
      <c r="AF43" s="827"/>
      <c r="AG43" s="827"/>
      <c r="AH43" s="827"/>
      <c r="AI43" s="827"/>
      <c r="AJ43" s="827"/>
      <c r="AK43" s="827"/>
      <c r="AL43" s="827"/>
      <c r="AM43" s="827"/>
      <c r="AN43" s="827"/>
      <c r="AO43" s="827"/>
      <c r="AP43" s="827"/>
      <c r="AQ43" s="827"/>
      <c r="AR43" s="827"/>
      <c r="AS43" s="827"/>
      <c r="AT43" s="827"/>
      <c r="AU43" s="827"/>
      <c r="AV43" s="827"/>
      <c r="AW43" s="827"/>
      <c r="AX43" s="827"/>
      <c r="AY43" s="827"/>
      <c r="AZ43" s="827"/>
      <c r="BA43" s="827"/>
      <c r="BB43" s="827"/>
      <c r="BC43" s="827"/>
      <c r="BD43" s="827"/>
      <c r="BE43" s="827"/>
      <c r="BF43" s="827"/>
      <c r="BG43" s="827"/>
      <c r="BH43" s="827"/>
      <c r="BI43" s="827"/>
      <c r="BJ43" s="827"/>
      <c r="BK43" s="827"/>
      <c r="BL43" s="827"/>
      <c r="BM43" s="827"/>
      <c r="BN43" s="827"/>
      <c r="BO43" s="827"/>
      <c r="BP43" s="827"/>
      <c r="BQ43" s="827"/>
      <c r="BR43" s="827"/>
      <c r="BS43" s="827"/>
      <c r="BT43" s="827"/>
      <c r="BU43" s="827"/>
      <c r="BV43" s="827"/>
      <c r="BW43" s="827"/>
      <c r="BX43" s="827"/>
      <c r="BY43" s="827"/>
      <c r="BZ43" s="827"/>
      <c r="CA43" s="827"/>
      <c r="CB43" s="827"/>
      <c r="CC43" s="827"/>
      <c r="CD43" s="827"/>
      <c r="CE43" s="827"/>
      <c r="CF43" s="827"/>
      <c r="CG43" s="827"/>
      <c r="CH43" s="827"/>
      <c r="CI43" s="827"/>
      <c r="CJ43" s="827"/>
      <c r="CK43" s="827"/>
      <c r="CL43" s="827"/>
      <c r="CM43" s="827"/>
    </row>
    <row r="44" spans="1:108" s="253" customFormat="1" ht="15.75" customHeight="1" thickBot="1" x14ac:dyDescent="0.3">
      <c r="A44" s="828"/>
      <c r="B44" s="829"/>
      <c r="C44" s="829"/>
      <c r="D44" s="829"/>
      <c r="E44" s="829"/>
      <c r="F44" s="829"/>
      <c r="G44" s="829"/>
      <c r="H44" s="829"/>
      <c r="I44" s="829"/>
      <c r="J44" s="829"/>
      <c r="K44" s="829"/>
      <c r="L44" s="829"/>
      <c r="M44" s="829"/>
      <c r="N44" s="829"/>
      <c r="O44" s="829"/>
      <c r="P44" s="829"/>
      <c r="Q44" s="829"/>
      <c r="R44" s="829"/>
      <c r="S44" s="829"/>
      <c r="T44" s="829"/>
      <c r="U44" s="829"/>
      <c r="V44" s="829"/>
      <c r="W44" s="829"/>
      <c r="X44" s="829"/>
      <c r="Y44" s="829"/>
      <c r="Z44" s="829"/>
      <c r="AA44" s="829"/>
      <c r="AB44" s="829"/>
      <c r="AC44" s="829"/>
      <c r="AD44" s="829"/>
      <c r="AE44" s="829"/>
      <c r="AF44" s="829"/>
      <c r="AG44" s="829"/>
      <c r="AH44" s="829"/>
      <c r="AI44" s="829"/>
      <c r="AJ44" s="829"/>
      <c r="AK44" s="829"/>
      <c r="AL44" s="829"/>
      <c r="AM44" s="829"/>
      <c r="AN44" s="829"/>
      <c r="AO44" s="829"/>
      <c r="AP44" s="829"/>
      <c r="AQ44" s="829"/>
      <c r="AR44" s="829"/>
      <c r="AS44" s="829"/>
      <c r="AT44" s="829"/>
      <c r="AU44" s="829"/>
      <c r="AV44" s="829"/>
      <c r="AW44" s="829"/>
      <c r="AX44" s="829"/>
      <c r="AY44" s="829"/>
      <c r="AZ44" s="829"/>
      <c r="BA44" s="829"/>
      <c r="BB44" s="829"/>
      <c r="BC44" s="829"/>
      <c r="BD44" s="829"/>
      <c r="BE44" s="829"/>
      <c r="BF44" s="829"/>
      <c r="BG44" s="829"/>
      <c r="BH44" s="829"/>
      <c r="BI44" s="829"/>
      <c r="BJ44" s="829"/>
      <c r="BK44" s="829"/>
      <c r="BL44" s="829"/>
      <c r="BM44" s="829"/>
      <c r="BN44" s="829"/>
      <c r="BO44" s="829"/>
      <c r="BP44" s="829"/>
      <c r="BQ44" s="829"/>
      <c r="BR44" s="829"/>
      <c r="BS44" s="829"/>
      <c r="BT44" s="829"/>
      <c r="BU44" s="829"/>
      <c r="BV44" s="829"/>
      <c r="BW44" s="829"/>
      <c r="BX44" s="829"/>
      <c r="BY44" s="829"/>
      <c r="BZ44" s="829"/>
      <c r="CA44" s="829"/>
      <c r="CB44" s="829"/>
      <c r="CC44" s="829"/>
      <c r="CD44" s="829"/>
      <c r="CE44" s="829"/>
      <c r="CF44" s="829"/>
      <c r="CG44" s="829"/>
      <c r="CH44" s="829"/>
      <c r="CI44" s="829"/>
      <c r="CJ44" s="829"/>
      <c r="CK44" s="829"/>
      <c r="CL44" s="829"/>
      <c r="CM44" s="829"/>
    </row>
    <row r="45" spans="1:108" s="253" customFormat="1" ht="15.75" customHeight="1" thickBot="1" x14ac:dyDescent="0.3">
      <c r="A45" s="826"/>
      <c r="B45" s="827"/>
      <c r="C45" s="827"/>
      <c r="D45" s="827"/>
      <c r="E45" s="827"/>
      <c r="F45" s="827"/>
      <c r="G45" s="827"/>
      <c r="H45" s="827"/>
      <c r="I45" s="827"/>
      <c r="J45" s="827"/>
      <c r="K45" s="827"/>
      <c r="L45" s="827"/>
      <c r="M45" s="827"/>
      <c r="N45" s="827"/>
      <c r="O45" s="827"/>
      <c r="P45" s="827"/>
      <c r="Q45" s="827"/>
      <c r="R45" s="827"/>
      <c r="S45" s="827"/>
      <c r="T45" s="827"/>
      <c r="U45" s="827"/>
      <c r="V45" s="827"/>
      <c r="W45" s="827"/>
      <c r="X45" s="827"/>
      <c r="Y45" s="827"/>
      <c r="Z45" s="827"/>
      <c r="AA45" s="827"/>
      <c r="AB45" s="827"/>
      <c r="AC45" s="827"/>
      <c r="AD45" s="827"/>
      <c r="AE45" s="827"/>
      <c r="AF45" s="827"/>
      <c r="AG45" s="827"/>
      <c r="AH45" s="827"/>
      <c r="AI45" s="827"/>
      <c r="AJ45" s="827"/>
      <c r="AK45" s="827"/>
      <c r="AL45" s="827"/>
      <c r="AM45" s="827"/>
      <c r="AN45" s="827"/>
      <c r="AO45" s="827"/>
      <c r="AP45" s="827"/>
      <c r="AQ45" s="827"/>
      <c r="AR45" s="827"/>
      <c r="AS45" s="827"/>
      <c r="AT45" s="827"/>
      <c r="AU45" s="827"/>
      <c r="AV45" s="827"/>
      <c r="AW45" s="827"/>
      <c r="AX45" s="827"/>
      <c r="AY45" s="827"/>
      <c r="AZ45" s="827"/>
      <c r="BA45" s="827"/>
      <c r="BB45" s="827"/>
      <c r="BC45" s="827"/>
      <c r="BD45" s="827"/>
      <c r="BE45" s="827"/>
      <c r="BF45" s="827"/>
      <c r="BG45" s="827"/>
      <c r="BH45" s="827"/>
      <c r="BI45" s="827"/>
      <c r="BJ45" s="827"/>
      <c r="BK45" s="827"/>
      <c r="BL45" s="827"/>
      <c r="BM45" s="827"/>
      <c r="BN45" s="827"/>
      <c r="BO45" s="827"/>
      <c r="BP45" s="827"/>
      <c r="BQ45" s="827"/>
      <c r="BR45" s="827"/>
      <c r="BS45" s="827"/>
      <c r="BT45" s="827"/>
      <c r="BU45" s="827"/>
      <c r="BV45" s="827"/>
      <c r="BW45" s="827"/>
      <c r="BX45" s="827"/>
      <c r="BY45" s="827"/>
      <c r="BZ45" s="827"/>
      <c r="CA45" s="827"/>
      <c r="CB45" s="827"/>
      <c r="CC45" s="827"/>
      <c r="CD45" s="827"/>
      <c r="CE45" s="827"/>
      <c r="CF45" s="827"/>
      <c r="CG45" s="827"/>
      <c r="CH45" s="827"/>
      <c r="CI45" s="827"/>
      <c r="CJ45" s="827"/>
      <c r="CK45" s="827"/>
      <c r="CL45" s="827"/>
      <c r="CM45" s="827"/>
    </row>
    <row r="46" spans="1:108" s="253" customFormat="1" ht="15.75" customHeight="1" thickBot="1" x14ac:dyDescent="0.3">
      <c r="A46" s="828"/>
      <c r="B46" s="829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  <c r="O46" s="829"/>
      <c r="P46" s="829"/>
      <c r="Q46" s="829"/>
      <c r="R46" s="829"/>
      <c r="S46" s="829"/>
      <c r="T46" s="829"/>
      <c r="U46" s="829"/>
      <c r="V46" s="829"/>
      <c r="W46" s="829"/>
      <c r="X46" s="829"/>
      <c r="Y46" s="829"/>
      <c r="Z46" s="829"/>
      <c r="AA46" s="829"/>
      <c r="AB46" s="829"/>
      <c r="AC46" s="829"/>
      <c r="AD46" s="829"/>
      <c r="AE46" s="829"/>
      <c r="AF46" s="829"/>
      <c r="AG46" s="829"/>
      <c r="AH46" s="829"/>
      <c r="AI46" s="829"/>
      <c r="AJ46" s="829"/>
      <c r="AK46" s="829"/>
      <c r="AL46" s="829"/>
      <c r="AM46" s="829"/>
      <c r="AN46" s="829"/>
      <c r="AO46" s="829"/>
      <c r="AP46" s="829"/>
      <c r="AQ46" s="829"/>
      <c r="AR46" s="829"/>
      <c r="AS46" s="829"/>
      <c r="AT46" s="829"/>
      <c r="AU46" s="829"/>
      <c r="AV46" s="829"/>
      <c r="AW46" s="829"/>
      <c r="AX46" s="829"/>
      <c r="AY46" s="829"/>
      <c r="AZ46" s="829"/>
      <c r="BA46" s="829"/>
      <c r="BB46" s="829"/>
      <c r="BC46" s="829"/>
      <c r="BD46" s="829"/>
      <c r="BE46" s="829"/>
      <c r="BF46" s="829"/>
      <c r="BG46" s="829"/>
      <c r="BH46" s="829"/>
      <c r="BI46" s="829"/>
      <c r="BJ46" s="829"/>
      <c r="BK46" s="829"/>
      <c r="BL46" s="829"/>
      <c r="BM46" s="829"/>
      <c r="BN46" s="829"/>
      <c r="BO46" s="829"/>
      <c r="BP46" s="829"/>
      <c r="BQ46" s="829"/>
      <c r="BR46" s="829"/>
      <c r="BS46" s="829"/>
      <c r="BT46" s="829"/>
      <c r="BU46" s="829"/>
      <c r="BV46" s="829"/>
      <c r="BW46" s="829"/>
      <c r="BX46" s="829"/>
      <c r="BY46" s="829"/>
      <c r="BZ46" s="829"/>
      <c r="CA46" s="829"/>
      <c r="CB46" s="829"/>
      <c r="CC46" s="829"/>
      <c r="CD46" s="829"/>
      <c r="CE46" s="829"/>
      <c r="CF46" s="829"/>
      <c r="CG46" s="829"/>
      <c r="CH46" s="829"/>
      <c r="CI46" s="829"/>
      <c r="CJ46" s="829"/>
      <c r="CK46" s="829"/>
      <c r="CL46" s="829"/>
      <c r="CM46" s="829"/>
    </row>
    <row r="47" spans="1:108" s="253" customFormat="1" ht="15.75" customHeight="1" thickBot="1" x14ac:dyDescent="0.3">
      <c r="A47" s="826"/>
      <c r="B47" s="827"/>
      <c r="C47" s="827"/>
      <c r="D47" s="827"/>
      <c r="E47" s="827"/>
      <c r="F47" s="827"/>
      <c r="G47" s="827"/>
      <c r="H47" s="827"/>
      <c r="I47" s="827"/>
      <c r="J47" s="827"/>
      <c r="K47" s="827"/>
      <c r="L47" s="827"/>
      <c r="M47" s="827"/>
      <c r="N47" s="827"/>
      <c r="O47" s="827"/>
      <c r="P47" s="827"/>
      <c r="Q47" s="827"/>
      <c r="R47" s="827"/>
      <c r="S47" s="827"/>
      <c r="T47" s="827"/>
      <c r="U47" s="827"/>
      <c r="V47" s="827"/>
      <c r="W47" s="827"/>
      <c r="X47" s="827"/>
      <c r="Y47" s="827"/>
      <c r="Z47" s="827"/>
      <c r="AA47" s="827"/>
      <c r="AB47" s="827"/>
      <c r="AC47" s="827"/>
      <c r="AD47" s="827"/>
      <c r="AE47" s="827"/>
      <c r="AF47" s="827"/>
      <c r="AG47" s="827"/>
      <c r="AH47" s="827"/>
      <c r="AI47" s="827"/>
      <c r="AJ47" s="827"/>
      <c r="AK47" s="827"/>
      <c r="AL47" s="827"/>
      <c r="AM47" s="827"/>
      <c r="AN47" s="827"/>
      <c r="AO47" s="827"/>
      <c r="AP47" s="827"/>
      <c r="AQ47" s="827"/>
      <c r="AR47" s="827"/>
      <c r="AS47" s="827"/>
      <c r="AT47" s="827"/>
      <c r="AU47" s="827"/>
      <c r="AV47" s="827"/>
      <c r="AW47" s="827"/>
      <c r="AX47" s="827"/>
      <c r="AY47" s="827"/>
      <c r="AZ47" s="827"/>
      <c r="BA47" s="827"/>
      <c r="BB47" s="827"/>
      <c r="BC47" s="827"/>
      <c r="BD47" s="827"/>
      <c r="BE47" s="827"/>
      <c r="BF47" s="827"/>
      <c r="BG47" s="827"/>
      <c r="BH47" s="827"/>
      <c r="BI47" s="827"/>
      <c r="BJ47" s="827"/>
      <c r="BK47" s="827"/>
      <c r="BL47" s="827"/>
      <c r="BM47" s="827"/>
      <c r="BN47" s="827"/>
      <c r="BO47" s="827"/>
      <c r="BP47" s="827"/>
      <c r="BQ47" s="827"/>
      <c r="BR47" s="827"/>
      <c r="BS47" s="827"/>
      <c r="BT47" s="827"/>
      <c r="BU47" s="827"/>
      <c r="BV47" s="827"/>
      <c r="BW47" s="827"/>
      <c r="BX47" s="827"/>
      <c r="BY47" s="827"/>
      <c r="BZ47" s="827"/>
      <c r="CA47" s="827"/>
      <c r="CB47" s="827"/>
      <c r="CC47" s="827"/>
      <c r="CD47" s="827"/>
      <c r="CE47" s="827"/>
      <c r="CF47" s="827"/>
      <c r="CG47" s="827"/>
      <c r="CH47" s="827"/>
      <c r="CI47" s="827"/>
      <c r="CJ47" s="827"/>
      <c r="CK47" s="827"/>
      <c r="CL47" s="827"/>
      <c r="CM47" s="827"/>
    </row>
    <row r="48" spans="1:108" s="253" customFormat="1" ht="15.75" customHeight="1" thickBot="1" x14ac:dyDescent="0.3">
      <c r="A48" s="828"/>
      <c r="B48" s="829"/>
      <c r="C48" s="829"/>
      <c r="D48" s="829"/>
      <c r="E48" s="829"/>
      <c r="F48" s="829"/>
      <c r="G48" s="829"/>
      <c r="H48" s="829"/>
      <c r="I48" s="829"/>
      <c r="J48" s="829"/>
      <c r="K48" s="829"/>
      <c r="L48" s="829"/>
      <c r="M48" s="829"/>
      <c r="N48" s="829"/>
      <c r="O48" s="829"/>
      <c r="P48" s="829"/>
      <c r="Q48" s="829"/>
      <c r="R48" s="829"/>
      <c r="S48" s="829"/>
      <c r="T48" s="829"/>
      <c r="U48" s="829"/>
      <c r="V48" s="829"/>
      <c r="W48" s="829"/>
      <c r="X48" s="829"/>
      <c r="Y48" s="829"/>
      <c r="Z48" s="829"/>
      <c r="AA48" s="829"/>
      <c r="AB48" s="829"/>
      <c r="AC48" s="829"/>
      <c r="AD48" s="829"/>
      <c r="AE48" s="829"/>
      <c r="AF48" s="829"/>
      <c r="AG48" s="829"/>
      <c r="AH48" s="829"/>
      <c r="AI48" s="829"/>
      <c r="AJ48" s="829"/>
      <c r="AK48" s="829"/>
      <c r="AL48" s="829"/>
      <c r="AM48" s="829"/>
      <c r="AN48" s="829"/>
      <c r="AO48" s="829"/>
      <c r="AP48" s="829"/>
      <c r="AQ48" s="829"/>
      <c r="AR48" s="829"/>
      <c r="AS48" s="829"/>
      <c r="AT48" s="829"/>
      <c r="AU48" s="829"/>
      <c r="AV48" s="829"/>
      <c r="AW48" s="829"/>
      <c r="AX48" s="829"/>
      <c r="AY48" s="829"/>
      <c r="AZ48" s="829"/>
      <c r="BA48" s="829"/>
      <c r="BB48" s="829"/>
      <c r="BC48" s="829"/>
      <c r="BD48" s="829"/>
      <c r="BE48" s="829"/>
      <c r="BF48" s="829"/>
      <c r="BG48" s="829"/>
      <c r="BH48" s="829"/>
      <c r="BI48" s="829"/>
      <c r="BJ48" s="829"/>
      <c r="BK48" s="829"/>
      <c r="BL48" s="829"/>
      <c r="BM48" s="829"/>
      <c r="BN48" s="829"/>
      <c r="BO48" s="829"/>
      <c r="BP48" s="829"/>
      <c r="BQ48" s="829"/>
      <c r="BR48" s="829"/>
      <c r="BS48" s="829"/>
      <c r="BT48" s="829"/>
      <c r="BU48" s="829"/>
      <c r="BV48" s="829"/>
      <c r="BW48" s="829"/>
      <c r="BX48" s="829"/>
      <c r="BY48" s="829"/>
      <c r="BZ48" s="829"/>
      <c r="CA48" s="829"/>
      <c r="CB48" s="829"/>
      <c r="CC48" s="829"/>
      <c r="CD48" s="829"/>
      <c r="CE48" s="829"/>
      <c r="CF48" s="829"/>
      <c r="CG48" s="829"/>
      <c r="CH48" s="829"/>
      <c r="CI48" s="829"/>
      <c r="CJ48" s="829"/>
      <c r="CK48" s="829"/>
      <c r="CL48" s="829"/>
      <c r="CM48" s="829"/>
    </row>
    <row r="49" spans="1:108" s="253" customFormat="1" ht="15.75" customHeight="1" thickBot="1" x14ac:dyDescent="0.3">
      <c r="A49" s="826"/>
      <c r="B49" s="827"/>
      <c r="C49" s="827"/>
      <c r="D49" s="827"/>
      <c r="E49" s="827"/>
      <c r="F49" s="827"/>
      <c r="G49" s="827"/>
      <c r="H49" s="827"/>
      <c r="I49" s="827"/>
      <c r="J49" s="827"/>
      <c r="K49" s="827"/>
      <c r="L49" s="827"/>
      <c r="M49" s="827"/>
      <c r="N49" s="827"/>
      <c r="O49" s="827"/>
      <c r="P49" s="827"/>
      <c r="Q49" s="827"/>
      <c r="R49" s="827"/>
      <c r="S49" s="827"/>
      <c r="T49" s="827"/>
      <c r="U49" s="827"/>
      <c r="V49" s="827"/>
      <c r="W49" s="827"/>
      <c r="X49" s="827"/>
      <c r="Y49" s="827"/>
      <c r="Z49" s="827"/>
      <c r="AA49" s="827"/>
      <c r="AB49" s="827"/>
      <c r="AC49" s="827"/>
      <c r="AD49" s="827"/>
      <c r="AE49" s="827"/>
      <c r="AF49" s="827"/>
      <c r="AG49" s="827"/>
      <c r="AH49" s="827"/>
      <c r="AI49" s="827"/>
      <c r="AJ49" s="827"/>
      <c r="AK49" s="827"/>
      <c r="AL49" s="827"/>
      <c r="AM49" s="827"/>
      <c r="AN49" s="827"/>
      <c r="AO49" s="827"/>
      <c r="AP49" s="827"/>
      <c r="AQ49" s="827"/>
      <c r="AR49" s="827"/>
      <c r="AS49" s="827"/>
      <c r="AT49" s="827"/>
      <c r="AU49" s="827"/>
      <c r="AV49" s="827"/>
      <c r="AW49" s="827"/>
      <c r="AX49" s="827"/>
      <c r="AY49" s="827"/>
      <c r="AZ49" s="827"/>
      <c r="BA49" s="827"/>
      <c r="BB49" s="827"/>
      <c r="BC49" s="827"/>
      <c r="BD49" s="827"/>
      <c r="BE49" s="827"/>
      <c r="BF49" s="827"/>
      <c r="BG49" s="827"/>
      <c r="BH49" s="827"/>
      <c r="BI49" s="827"/>
      <c r="BJ49" s="827"/>
      <c r="BK49" s="827"/>
      <c r="BL49" s="827"/>
      <c r="BM49" s="827"/>
      <c r="BN49" s="827"/>
      <c r="BO49" s="827"/>
      <c r="BP49" s="827"/>
      <c r="BQ49" s="827"/>
      <c r="BR49" s="827"/>
      <c r="BS49" s="827"/>
      <c r="BT49" s="827"/>
      <c r="BU49" s="827"/>
      <c r="BV49" s="827"/>
      <c r="BW49" s="827"/>
      <c r="BX49" s="827"/>
      <c r="BY49" s="827"/>
      <c r="BZ49" s="827"/>
      <c r="CA49" s="827"/>
      <c r="CB49" s="827"/>
      <c r="CC49" s="827"/>
      <c r="CD49" s="827"/>
      <c r="CE49" s="827"/>
      <c r="CF49" s="827"/>
      <c r="CG49" s="827"/>
      <c r="CH49" s="827"/>
      <c r="CI49" s="827"/>
      <c r="CJ49" s="827"/>
      <c r="CK49" s="827"/>
      <c r="CL49" s="827"/>
      <c r="CM49" s="827"/>
    </row>
    <row r="50" spans="1:108" s="253" customFormat="1" ht="15.75" customHeight="1" thickBot="1" x14ac:dyDescent="0.3">
      <c r="A50" s="828"/>
      <c r="B50" s="829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  <c r="O50" s="829"/>
      <c r="P50" s="829"/>
      <c r="Q50" s="829"/>
      <c r="R50" s="829"/>
      <c r="S50" s="829"/>
      <c r="T50" s="829"/>
      <c r="U50" s="829"/>
      <c r="V50" s="829"/>
      <c r="W50" s="829"/>
      <c r="X50" s="829"/>
      <c r="Y50" s="829"/>
      <c r="Z50" s="829"/>
      <c r="AA50" s="829"/>
      <c r="AB50" s="829"/>
      <c r="AC50" s="829"/>
      <c r="AD50" s="829"/>
      <c r="AE50" s="829"/>
      <c r="AF50" s="829"/>
      <c r="AG50" s="829"/>
      <c r="AH50" s="829"/>
      <c r="AI50" s="829"/>
      <c r="AJ50" s="829"/>
      <c r="AK50" s="829"/>
      <c r="AL50" s="829"/>
      <c r="AM50" s="829"/>
      <c r="AN50" s="829"/>
      <c r="AO50" s="829"/>
      <c r="AP50" s="829"/>
      <c r="AQ50" s="829"/>
      <c r="AR50" s="829"/>
      <c r="AS50" s="829"/>
      <c r="AT50" s="829"/>
      <c r="AU50" s="829"/>
      <c r="AV50" s="829"/>
      <c r="AW50" s="829"/>
      <c r="AX50" s="829"/>
      <c r="AY50" s="829"/>
      <c r="AZ50" s="829"/>
      <c r="BA50" s="829"/>
      <c r="BB50" s="829"/>
      <c r="BC50" s="829"/>
      <c r="BD50" s="829"/>
      <c r="BE50" s="829"/>
      <c r="BF50" s="829"/>
      <c r="BG50" s="829"/>
      <c r="BH50" s="829"/>
      <c r="BI50" s="829"/>
      <c r="BJ50" s="829"/>
      <c r="BK50" s="829"/>
      <c r="BL50" s="829"/>
      <c r="BM50" s="829"/>
      <c r="BN50" s="829"/>
      <c r="BO50" s="829"/>
      <c r="BP50" s="829"/>
      <c r="BQ50" s="829"/>
      <c r="BR50" s="829"/>
      <c r="BS50" s="829"/>
      <c r="BT50" s="829"/>
      <c r="BU50" s="829"/>
      <c r="BV50" s="829"/>
      <c r="BW50" s="829"/>
      <c r="BX50" s="829"/>
      <c r="BY50" s="829"/>
      <c r="BZ50" s="829"/>
      <c r="CA50" s="829"/>
      <c r="CB50" s="829"/>
      <c r="CC50" s="829"/>
      <c r="CD50" s="829"/>
      <c r="CE50" s="829"/>
      <c r="CF50" s="829"/>
      <c r="CG50" s="829"/>
      <c r="CH50" s="829"/>
      <c r="CI50" s="829"/>
      <c r="CJ50" s="829"/>
      <c r="CK50" s="829"/>
      <c r="CL50" s="829"/>
      <c r="CM50" s="829"/>
    </row>
    <row r="51" spans="1:108" ht="15.75" customHeigh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</row>
    <row r="52" spans="1:108" ht="15.75" customHeigh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</row>
    <row r="53" spans="1:108" ht="15.75" customHeigh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08" ht="15.75" customHeigh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</row>
    <row r="55" spans="1:108" ht="15.75" customHeigh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08" ht="15.75" customHeigh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</row>
    <row r="57" spans="1:108" ht="15.75" customHeigh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</row>
    <row r="58" spans="1:108" ht="15.75" customHeight="1" x14ac:dyDescent="0.25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</row>
    <row r="59" spans="1:108" ht="15.75" customHeight="1" x14ac:dyDescent="0.25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</row>
    <row r="60" spans="1:108" ht="15.75" customHeight="1" x14ac:dyDescent="0.25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</row>
    <row r="61" spans="1:108" ht="15.75" customHeight="1" x14ac:dyDescent="0.2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</row>
    <row r="62" spans="1:108" ht="15.75" customHeight="1" x14ac:dyDescent="0.25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</row>
    <row r="63" spans="1:108" ht="15.75" customHeight="1" x14ac:dyDescent="0.25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</row>
    <row r="64" spans="1:108" ht="15.75" customHeight="1" x14ac:dyDescent="0.25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</row>
    <row r="65" spans="1:108" ht="15.75" customHeight="1" x14ac:dyDescent="0.2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</row>
    <row r="66" spans="1:108" ht="15.75" customHeight="1" x14ac:dyDescent="0.25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</row>
    <row r="67" spans="1:108" ht="15.75" customHeight="1" x14ac:dyDescent="0.25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</row>
    <row r="68" spans="1:108" ht="15.75" customHeight="1" x14ac:dyDescent="0.2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</row>
    <row r="69" spans="1:108" ht="15.75" customHeight="1" x14ac:dyDescent="0.2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</row>
    <row r="70" spans="1:108" ht="15.75" customHeight="1" x14ac:dyDescent="0.25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</row>
    <row r="71" spans="1:108" ht="15.75" customHeight="1" x14ac:dyDescent="0.25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</row>
    <row r="72" spans="1:108" ht="15.75" customHeight="1" x14ac:dyDescent="0.25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</row>
    <row r="73" spans="1:108" ht="15.75" customHeight="1" x14ac:dyDescent="0.25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</row>
    <row r="74" spans="1:108" ht="15.75" customHeight="1" x14ac:dyDescent="0.25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</row>
    <row r="75" spans="1:108" ht="15.75" customHeight="1" x14ac:dyDescent="0.2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</row>
    <row r="76" spans="1:108" ht="15.75" customHeight="1" x14ac:dyDescent="0.25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</row>
    <row r="77" spans="1:108" ht="15.75" customHeight="1" x14ac:dyDescent="0.25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</row>
    <row r="78" spans="1:108" ht="15.75" customHeight="1" x14ac:dyDescent="0.25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</row>
    <row r="79" spans="1:108" ht="15.75" customHeight="1" x14ac:dyDescent="0.25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</row>
    <row r="80" spans="1:108" ht="15.75" customHeight="1" x14ac:dyDescent="0.25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</row>
    <row r="81" spans="1:108" ht="15.7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</row>
    <row r="82" spans="1:108" ht="15.75" customHeigh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</row>
    <row r="83" spans="1:108" ht="15.75" customHeight="1" x14ac:dyDescent="0.25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</row>
    <row r="84" spans="1:108" ht="15.75" customHeight="1" x14ac:dyDescent="0.25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</row>
    <row r="85" spans="1:108" ht="15.75" customHeight="1" x14ac:dyDescent="0.2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</row>
    <row r="86" spans="1:108" ht="15.75" customHeight="1" x14ac:dyDescent="0.25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</row>
    <row r="87" spans="1:108" ht="15.75" customHeight="1" x14ac:dyDescent="0.2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</row>
    <row r="88" spans="1:108" ht="15.75" customHeight="1" x14ac:dyDescent="0.25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</row>
    <row r="89" spans="1:108" ht="15.75" customHeight="1" x14ac:dyDescent="0.25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</row>
    <row r="90" spans="1:108" ht="15.75" customHeight="1" x14ac:dyDescent="0.25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</row>
    <row r="91" spans="1:108" ht="15.75" customHeight="1" x14ac:dyDescent="0.25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</row>
    <row r="92" spans="1:108" ht="15.75" customHeight="1" x14ac:dyDescent="0.25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</row>
    <row r="93" spans="1:108" ht="15.75" customHeight="1" x14ac:dyDescent="0.25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</row>
    <row r="94" spans="1:108" ht="15.75" customHeight="1" x14ac:dyDescent="0.25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</row>
    <row r="95" spans="1:108" ht="15.75" customHeight="1" x14ac:dyDescent="0.2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</row>
    <row r="96" spans="1:108" ht="15.75" customHeight="1" x14ac:dyDescent="0.25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</row>
    <row r="97" spans="1:108" ht="15.75" customHeight="1" x14ac:dyDescent="0.25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</row>
    <row r="98" spans="1:108" ht="15.75" customHeight="1" x14ac:dyDescent="0.25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</row>
    <row r="99" spans="1:108" ht="15.75" customHeight="1" x14ac:dyDescent="0.25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</row>
    <row r="100" spans="1:108" ht="15.75" customHeight="1" x14ac:dyDescent="0.25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</row>
    <row r="101" spans="1:108" ht="15.75" customHeight="1" x14ac:dyDescent="0.25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</row>
    <row r="102" spans="1:108" ht="15.75" customHeight="1" x14ac:dyDescent="0.25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</row>
    <row r="103" spans="1:108" ht="15.75" customHeight="1" x14ac:dyDescent="0.25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</row>
    <row r="104" spans="1:108" ht="15.75" customHeight="1" x14ac:dyDescent="0.25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</row>
    <row r="105" spans="1:108" ht="15.75" customHeight="1" x14ac:dyDescent="0.2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</row>
    <row r="106" spans="1:108" ht="15.75" customHeight="1" x14ac:dyDescent="0.25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</row>
    <row r="107" spans="1:108" ht="15.75" customHeight="1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</row>
    <row r="108" spans="1:108" ht="15.75" customHeight="1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</row>
    <row r="109" spans="1:108" ht="15.75" customHeight="1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</row>
    <row r="110" spans="1:108" ht="15.75" customHeight="1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</row>
    <row r="111" spans="1:108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</row>
    <row r="112" spans="1:108" ht="15.75" customHeight="1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</row>
    <row r="113" spans="1:108" ht="15.75" customHeight="1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</row>
    <row r="114" spans="1:108" ht="15.75" customHeight="1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</row>
    <row r="115" spans="1:108" ht="15.75" customHeight="1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</row>
    <row r="116" spans="1:108" ht="15.75" customHeight="1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</row>
    <row r="117" spans="1:108" ht="15.75" customHeight="1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</row>
    <row r="118" spans="1:108" ht="15.75" customHeight="1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</row>
    <row r="119" spans="1:108" ht="15.75" customHeight="1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</row>
    <row r="120" spans="1:108" ht="15.75" customHeight="1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</row>
    <row r="121" spans="1:108" ht="15.75" customHeight="1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</row>
    <row r="122" spans="1:108" ht="15.75" customHeight="1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</row>
    <row r="123" spans="1:108" ht="15.75" customHeight="1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</row>
    <row r="124" spans="1:108" ht="15.75" customHeight="1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</row>
    <row r="125" spans="1:108" ht="15.75" customHeight="1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</row>
    <row r="126" spans="1:108" ht="15.75" customHeight="1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</row>
    <row r="127" spans="1:108" ht="15.75" customHeight="1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</row>
    <row r="128" spans="1:108" ht="15.75" customHeight="1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</row>
    <row r="129" spans="1:108" ht="15.75" customHeight="1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</row>
    <row r="130" spans="1:108" ht="15.75" customHeight="1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</row>
    <row r="131" spans="1:108" ht="15.75" customHeight="1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</row>
    <row r="132" spans="1:108" ht="15.75" customHeight="1" x14ac:dyDescent="0.25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</row>
    <row r="133" spans="1:108" ht="15.75" customHeight="1" x14ac:dyDescent="0.25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</row>
    <row r="134" spans="1:108" ht="15.75" customHeight="1" x14ac:dyDescent="0.25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</row>
    <row r="135" spans="1:108" ht="15.75" customHeight="1" x14ac:dyDescent="0.2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</row>
    <row r="136" spans="1:108" ht="15.75" customHeight="1" x14ac:dyDescent="0.25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</row>
    <row r="137" spans="1:108" ht="15.75" customHeight="1" x14ac:dyDescent="0.25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</row>
    <row r="138" spans="1:108" ht="15.75" customHeight="1" x14ac:dyDescent="0.25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</row>
    <row r="139" spans="1:108" ht="15.75" customHeight="1" x14ac:dyDescent="0.25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</row>
    <row r="140" spans="1:108" ht="15.75" customHeight="1" x14ac:dyDescent="0.25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</row>
    <row r="141" spans="1:108" ht="15.75" customHeight="1" x14ac:dyDescent="0.25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</row>
    <row r="142" spans="1:108" ht="15.75" customHeight="1" x14ac:dyDescent="0.25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</row>
    <row r="143" spans="1:108" ht="15.7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</row>
    <row r="144" spans="1:108" ht="15.7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</row>
    <row r="145" spans="1:108" ht="15.75" customHeight="1" x14ac:dyDescent="0.2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</row>
    <row r="146" spans="1:108" ht="15.75" customHeight="1" x14ac:dyDescent="0.25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</row>
    <row r="147" spans="1:108" ht="15.75" customHeight="1" x14ac:dyDescent="0.25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</row>
    <row r="148" spans="1:108" ht="15.75" customHeight="1" x14ac:dyDescent="0.25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</row>
    <row r="149" spans="1:108" ht="15.75" customHeight="1" x14ac:dyDescent="0.25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</row>
    <row r="150" spans="1:108" ht="15.75" customHeight="1" x14ac:dyDescent="0.25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</row>
    <row r="151" spans="1:108" ht="15.75" customHeight="1" x14ac:dyDescent="0.25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</row>
    <row r="152" spans="1:108" ht="15.75" customHeight="1" x14ac:dyDescent="0.25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</row>
    <row r="153" spans="1:108" ht="15.75" customHeight="1" x14ac:dyDescent="0.25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</row>
    <row r="154" spans="1:108" ht="15.75" customHeight="1" x14ac:dyDescent="0.25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</row>
    <row r="155" spans="1:108" ht="15.75" customHeight="1" x14ac:dyDescent="0.2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</row>
    <row r="156" spans="1:108" ht="15.75" customHeight="1" x14ac:dyDescent="0.25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</row>
    <row r="157" spans="1:108" ht="15.75" customHeight="1" x14ac:dyDescent="0.25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</row>
    <row r="158" spans="1:108" ht="15.75" customHeight="1" x14ac:dyDescent="0.25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</row>
    <row r="159" spans="1:108" ht="15.75" customHeight="1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</row>
    <row r="160" spans="1:108" ht="15.75" customHeight="1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</row>
    <row r="161" spans="1:108" ht="15.75" customHeight="1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</row>
    <row r="162" spans="1:108" ht="15.75" customHeight="1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</row>
    <row r="163" spans="1:108" ht="15.75" customHeight="1" x14ac:dyDescent="0.25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</row>
    <row r="164" spans="1:108" ht="15.75" customHeight="1" x14ac:dyDescent="0.25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</row>
    <row r="165" spans="1:108" ht="15.75" customHeight="1" x14ac:dyDescent="0.2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</row>
    <row r="166" spans="1:108" ht="15.75" customHeight="1" x14ac:dyDescent="0.25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</row>
    <row r="167" spans="1:108" ht="15.75" customHeight="1" x14ac:dyDescent="0.25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</row>
    <row r="168" spans="1:108" ht="15.75" customHeight="1" x14ac:dyDescent="0.25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</row>
    <row r="169" spans="1:108" ht="15.75" customHeight="1" x14ac:dyDescent="0.25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</row>
    <row r="170" spans="1:108" ht="15.75" customHeight="1" x14ac:dyDescent="0.25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</row>
    <row r="171" spans="1:108" ht="15.75" customHeight="1" x14ac:dyDescent="0.25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</row>
    <row r="172" spans="1:108" ht="15.75" customHeight="1" x14ac:dyDescent="0.25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</row>
    <row r="173" spans="1:108" ht="15.75" customHeight="1" x14ac:dyDescent="0.25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</row>
    <row r="174" spans="1:108" ht="15.75" customHeight="1" x14ac:dyDescent="0.25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</row>
    <row r="175" spans="1:108" ht="15.75" customHeight="1" x14ac:dyDescent="0.2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</row>
    <row r="176" spans="1:108" ht="15.75" customHeight="1" x14ac:dyDescent="0.2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</row>
    <row r="177" spans="1:108" ht="15.75" customHeight="1" x14ac:dyDescent="0.25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</row>
    <row r="178" spans="1:108" ht="15.75" customHeight="1" x14ac:dyDescent="0.25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</row>
    <row r="179" spans="1:108" ht="15.75" customHeight="1" x14ac:dyDescent="0.25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</row>
    <row r="180" spans="1:108" ht="15.75" customHeight="1" x14ac:dyDescent="0.25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</row>
    <row r="181" spans="1:108" ht="15.75" customHeight="1" x14ac:dyDescent="0.25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</row>
    <row r="182" spans="1:108" ht="15.75" customHeight="1" x14ac:dyDescent="0.25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</row>
    <row r="183" spans="1:108" ht="15.75" customHeight="1" x14ac:dyDescent="0.25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</row>
    <row r="184" spans="1:108" ht="15.75" customHeight="1" x14ac:dyDescent="0.25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</row>
    <row r="185" spans="1:108" ht="15.75" customHeight="1" x14ac:dyDescent="0.2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</row>
    <row r="186" spans="1:108" ht="15.75" customHeight="1" x14ac:dyDescent="0.25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</row>
    <row r="187" spans="1:108" ht="15.75" customHeight="1" x14ac:dyDescent="0.25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</row>
    <row r="188" spans="1:108" ht="15.75" customHeight="1" x14ac:dyDescent="0.25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</row>
    <row r="189" spans="1:108" ht="15.75" customHeight="1" x14ac:dyDescent="0.25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</row>
    <row r="190" spans="1:108" ht="15.75" customHeight="1" x14ac:dyDescent="0.25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</row>
    <row r="191" spans="1:108" ht="15.75" customHeight="1" x14ac:dyDescent="0.25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</row>
    <row r="192" spans="1:108" ht="15.75" customHeight="1" x14ac:dyDescent="0.25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</row>
    <row r="193" spans="1:108" ht="15.75" customHeight="1" x14ac:dyDescent="0.25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</row>
    <row r="194" spans="1:108" ht="15.75" customHeight="1" x14ac:dyDescent="0.25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</row>
    <row r="195" spans="1:108" ht="15.75" customHeight="1" x14ac:dyDescent="0.2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</row>
    <row r="196" spans="1:108" ht="15.75" customHeight="1" x14ac:dyDescent="0.25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</row>
    <row r="197" spans="1:108" ht="15.75" customHeight="1" x14ac:dyDescent="0.25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</row>
    <row r="198" spans="1:108" ht="15.75" customHeight="1" x14ac:dyDescent="0.25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</row>
    <row r="199" spans="1:108" ht="15.75" customHeight="1" x14ac:dyDescent="0.25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</row>
    <row r="200" spans="1:108" ht="15.75" customHeight="1" x14ac:dyDescent="0.25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</row>
    <row r="201" spans="1:108" ht="15.75" customHeight="1" x14ac:dyDescent="0.25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</row>
    <row r="202" spans="1:108" ht="15.75" customHeight="1" x14ac:dyDescent="0.25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</row>
    <row r="203" spans="1:108" ht="15.75" customHeight="1" x14ac:dyDescent="0.25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</row>
    <row r="204" spans="1:108" ht="15.75" customHeight="1" x14ac:dyDescent="0.25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</row>
    <row r="205" spans="1:108" ht="15.75" customHeight="1" x14ac:dyDescent="0.2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</row>
    <row r="206" spans="1:108" ht="15.75" customHeight="1" x14ac:dyDescent="0.25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</row>
    <row r="207" spans="1:108" ht="15.75" customHeight="1" x14ac:dyDescent="0.25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</row>
    <row r="208" spans="1:108" ht="15.75" customHeight="1" x14ac:dyDescent="0.25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</row>
    <row r="209" spans="1:108" ht="15.75" customHeight="1" x14ac:dyDescent="0.25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</row>
    <row r="210" spans="1:108" ht="15.75" customHeight="1" x14ac:dyDescent="0.25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</row>
    <row r="211" spans="1:108" ht="15.75" customHeight="1" x14ac:dyDescent="0.25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</row>
    <row r="212" spans="1:108" ht="15.75" customHeight="1" x14ac:dyDescent="0.25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</row>
    <row r="213" spans="1:108" ht="15.75" customHeight="1" x14ac:dyDescent="0.25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</row>
    <row r="214" spans="1:108" ht="15.75" customHeight="1" x14ac:dyDescent="0.25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</row>
    <row r="215" spans="1:108" ht="15.75" customHeight="1" x14ac:dyDescent="0.2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</row>
    <row r="216" spans="1:108" ht="15.75" customHeight="1" x14ac:dyDescent="0.25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</row>
    <row r="217" spans="1:108" ht="15.75" customHeight="1" x14ac:dyDescent="0.25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</row>
    <row r="218" spans="1:108" ht="15.75" customHeight="1" x14ac:dyDescent="0.25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</row>
    <row r="219" spans="1:108" ht="15.75" customHeight="1" x14ac:dyDescent="0.25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</row>
    <row r="220" spans="1:108" ht="15.75" customHeight="1" x14ac:dyDescent="0.25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</row>
    <row r="221" spans="1:108" ht="15.75" customHeight="1" x14ac:dyDescent="0.25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</row>
    <row r="222" spans="1:108" ht="15.75" customHeight="1" x14ac:dyDescent="0.25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</row>
    <row r="223" spans="1:108" ht="15.75" customHeight="1" x14ac:dyDescent="0.25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</row>
    <row r="224" spans="1:108" ht="15.75" customHeight="1" x14ac:dyDescent="0.25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</row>
    <row r="225" spans="1:108" ht="15.75" customHeight="1" x14ac:dyDescent="0.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</row>
    <row r="226" spans="1:108" ht="15.75" customHeight="1" x14ac:dyDescent="0.25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</row>
    <row r="227" spans="1:108" ht="15.75" customHeight="1" x14ac:dyDescent="0.25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</row>
    <row r="228" spans="1:108" ht="15.75" customHeight="1" x14ac:dyDescent="0.25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</row>
    <row r="229" spans="1:108" ht="15.75" customHeight="1" x14ac:dyDescent="0.25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</row>
    <row r="230" spans="1:108" ht="15.75" customHeight="1" x14ac:dyDescent="0.25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</row>
    <row r="231" spans="1:108" ht="15.75" customHeight="1" x14ac:dyDescent="0.25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</row>
    <row r="232" spans="1:108" ht="15.75" customHeight="1" x14ac:dyDescent="0.25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</row>
    <row r="233" spans="1:108" ht="15.75" customHeight="1" x14ac:dyDescent="0.25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</row>
    <row r="234" spans="1:108" ht="15.75" customHeight="1" x14ac:dyDescent="0.25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</row>
    <row r="235" spans="1:108" ht="15.75" customHeight="1" x14ac:dyDescent="0.2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</row>
    <row r="236" spans="1:108" ht="15.75" customHeight="1" x14ac:dyDescent="0.25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</row>
    <row r="237" spans="1:108" ht="15.75" customHeight="1" x14ac:dyDescent="0.25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0"/>
    <col min="2" max="2" width="26.85546875" style="370" customWidth="1"/>
    <col min="3" max="3" width="28" style="370" customWidth="1"/>
    <col min="4" max="4" width="31.140625" style="370" customWidth="1"/>
    <col min="5" max="5" width="30" style="370" customWidth="1"/>
    <col min="6" max="6" width="31.5703125" style="370" customWidth="1"/>
    <col min="7" max="16384" width="35.5703125" style="370"/>
  </cols>
  <sheetData>
    <row r="1" spans="1:96" s="55" customFormat="1" ht="126.75" customHeight="1" thickBot="1" x14ac:dyDescent="0.4">
      <c r="A1" s="141" t="s">
        <v>203</v>
      </c>
      <c r="B1" s="798" t="s">
        <v>1220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424"/>
      <c r="S1" s="424"/>
      <c r="T1" s="424"/>
      <c r="U1" s="424"/>
      <c r="V1" s="425"/>
      <c r="W1" s="425"/>
      <c r="X1" s="425"/>
      <c r="Y1" s="425"/>
      <c r="Z1" s="425"/>
      <c r="AA1" s="425"/>
      <c r="AB1" s="425"/>
      <c r="AC1" s="425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</row>
    <row r="2" spans="1:96" s="51" customFormat="1" ht="29.25" customHeight="1" thickBot="1" x14ac:dyDescent="0.3">
      <c r="A2" s="823" t="s">
        <v>0</v>
      </c>
      <c r="B2" s="825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45"/>
    </row>
    <row r="3" spans="1:96" s="467" customFormat="1" ht="29.25" customHeight="1" thickBot="1" x14ac:dyDescent="0.25">
      <c r="A3" s="691" t="s">
        <v>428</v>
      </c>
      <c r="B3" s="550" t="s">
        <v>367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</row>
    <row r="4" spans="1:96" s="695" customFormat="1" ht="29.25" customHeight="1" thickBot="1" x14ac:dyDescent="0.3">
      <c r="A4" s="471" t="s">
        <v>1203</v>
      </c>
      <c r="B4" s="721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96" s="695" customFormat="1" ht="29.25" customHeight="1" thickBot="1" x14ac:dyDescent="0.3">
      <c r="A5" s="463" t="s">
        <v>1205</v>
      </c>
      <c r="B5" s="722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</row>
    <row r="6" spans="1:96" s="695" customFormat="1" ht="29.25" customHeight="1" thickBot="1" x14ac:dyDescent="0.3">
      <c r="A6" s="461" t="s">
        <v>1207</v>
      </c>
      <c r="B6" s="723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</row>
    <row r="7" spans="1:96" s="695" customFormat="1" ht="29.25" hidden="1" customHeight="1" thickBot="1" x14ac:dyDescent="0.3">
      <c r="A7" s="463" t="s">
        <v>1209</v>
      </c>
      <c r="B7" s="696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  <c r="Q7" s="694"/>
      <c r="R7" s="694"/>
    </row>
    <row r="8" spans="1:96" s="695" customFormat="1" ht="29.25" hidden="1" customHeight="1" thickBot="1" x14ac:dyDescent="0.3">
      <c r="A8" s="461" t="s">
        <v>1210</v>
      </c>
      <c r="B8" s="693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</row>
    <row r="9" spans="1:96" s="695" customFormat="1" ht="29.25" customHeight="1" thickBot="1" x14ac:dyDescent="0.3">
      <c r="A9" s="697"/>
      <c r="B9" s="694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</row>
    <row r="10" spans="1:96" s="695" customFormat="1" ht="29.25" customHeight="1" thickBot="1" x14ac:dyDescent="0.3">
      <c r="A10" s="823" t="s">
        <v>1211</v>
      </c>
      <c r="B10" s="824"/>
      <c r="C10" s="824"/>
      <c r="D10" s="824"/>
      <c r="E10" s="824"/>
      <c r="F10" s="825"/>
      <c r="G10" s="249"/>
      <c r="H10" s="249"/>
      <c r="I10" s="694"/>
      <c r="J10" s="694"/>
      <c r="K10" s="694"/>
      <c r="L10" s="694"/>
      <c r="M10" s="694"/>
      <c r="N10" s="694"/>
      <c r="O10" s="694"/>
      <c r="P10" s="694"/>
      <c r="Q10" s="694"/>
      <c r="R10" s="694"/>
    </row>
    <row r="11" spans="1:96" s="51" customFormat="1" ht="61.5" customHeight="1" thickBot="1" x14ac:dyDescent="0.3">
      <c r="A11" s="698" t="s">
        <v>1212</v>
      </c>
      <c r="B11" s="699" t="s">
        <v>1221</v>
      </c>
      <c r="C11" s="699" t="s">
        <v>1213</v>
      </c>
      <c r="D11" s="700" t="s">
        <v>1222</v>
      </c>
      <c r="E11" s="699" t="s">
        <v>1223</v>
      </c>
      <c r="F11" s="699" t="s">
        <v>1224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</row>
    <row r="12" spans="1:96" ht="29.25" customHeight="1" thickBot="1" x14ac:dyDescent="0.3">
      <c r="A12" s="715" t="s">
        <v>1214</v>
      </c>
      <c r="B12" s="719"/>
      <c r="C12" s="719"/>
      <c r="D12" s="719"/>
      <c r="E12" s="719"/>
      <c r="F12" s="719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</row>
    <row r="13" spans="1:96" ht="29.25" customHeight="1" thickBot="1" x14ac:dyDescent="0.3">
      <c r="A13" s="716" t="s">
        <v>1215</v>
      </c>
      <c r="B13" s="720"/>
      <c r="C13" s="720"/>
      <c r="D13" s="720"/>
      <c r="E13" s="720"/>
      <c r="F13" s="720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</row>
    <row r="14" spans="1:96" ht="29.25" customHeight="1" thickBot="1" x14ac:dyDescent="0.3">
      <c r="I14" s="145"/>
      <c r="J14" s="145"/>
      <c r="K14" s="145"/>
      <c r="L14" s="145"/>
      <c r="M14" s="145"/>
      <c r="N14" s="702"/>
      <c r="O14" s="145"/>
      <c r="P14" s="145"/>
      <c r="Q14" s="702"/>
      <c r="R14" s="702"/>
    </row>
    <row r="15" spans="1:96" ht="29.25" customHeight="1" thickBot="1" x14ac:dyDescent="0.3">
      <c r="A15" s="823" t="s">
        <v>1216</v>
      </c>
      <c r="B15" s="824"/>
      <c r="C15" s="824"/>
      <c r="D15" s="825"/>
      <c r="N15" s="702"/>
      <c r="Q15" s="703"/>
      <c r="R15" s="703"/>
    </row>
    <row r="16" spans="1:96" ht="34.5" customHeight="1" thickBot="1" x14ac:dyDescent="0.3">
      <c r="A16" s="698" t="s">
        <v>1212</v>
      </c>
      <c r="B16" s="699" t="s">
        <v>1217</v>
      </c>
      <c r="C16" s="699" t="s">
        <v>1218</v>
      </c>
      <c r="D16" s="699" t="s">
        <v>1219</v>
      </c>
      <c r="N16" s="702"/>
      <c r="Q16" s="703"/>
      <c r="R16" s="703"/>
    </row>
    <row r="17" spans="1:18" ht="29.25" customHeight="1" thickBot="1" x14ac:dyDescent="0.3">
      <c r="A17" s="713" t="s">
        <v>1214</v>
      </c>
      <c r="B17" s="719"/>
      <c r="C17" s="719"/>
      <c r="D17" s="71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8">
        <f>B17-C17</f>
        <v>0</v>
      </c>
      <c r="N17" s="702"/>
      <c r="Q17" s="703"/>
      <c r="R17" s="703"/>
    </row>
    <row r="18" spans="1:18" ht="29.25" customHeight="1" thickBot="1" x14ac:dyDescent="0.3">
      <c r="A18" s="714" t="s">
        <v>1215</v>
      </c>
      <c r="B18" s="720"/>
      <c r="C18" s="720"/>
      <c r="D18" s="71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8">
        <f>B18-C18</f>
        <v>0</v>
      </c>
      <c r="N18" s="702"/>
      <c r="Q18" s="703"/>
      <c r="R18" s="703"/>
    </row>
    <row r="19" spans="1:18" ht="29.25" customHeight="1" x14ac:dyDescent="0.25">
      <c r="D19" s="704"/>
      <c r="N19" s="702"/>
      <c r="Q19" s="703"/>
      <c r="R19" s="703"/>
    </row>
    <row r="20" spans="1:18" ht="29.25" customHeight="1" x14ac:dyDescent="0.25">
      <c r="N20" s="702"/>
      <c r="Q20" s="703"/>
      <c r="R20" s="703"/>
    </row>
    <row r="21" spans="1:18" ht="29.25" customHeight="1" x14ac:dyDescent="0.25">
      <c r="N21" s="702"/>
      <c r="Q21" s="703"/>
      <c r="R21" s="703"/>
    </row>
    <row r="22" spans="1:18" ht="29.25" customHeight="1" x14ac:dyDescent="0.25">
      <c r="A22" s="249"/>
      <c r="B22" s="249"/>
      <c r="C22" s="249"/>
      <c r="D22" s="249"/>
      <c r="E22" s="249"/>
      <c r="F22" s="39"/>
      <c r="G22" s="39"/>
      <c r="N22" s="705"/>
    </row>
    <row r="23" spans="1:18" ht="29.25" customHeight="1" x14ac:dyDescent="0.25">
      <c r="A23" s="842"/>
      <c r="B23" s="706"/>
      <c r="C23" s="706"/>
      <c r="D23" s="706"/>
      <c r="E23" s="145"/>
      <c r="N23" s="705"/>
    </row>
    <row r="24" spans="1:18" ht="29.25" customHeight="1" x14ac:dyDescent="0.25">
      <c r="A24" s="842"/>
      <c r="B24" s="843"/>
      <c r="C24" s="843"/>
      <c r="D24" s="843"/>
      <c r="E24" s="707"/>
      <c r="N24" s="705"/>
    </row>
    <row r="25" spans="1:18" ht="29.25" customHeight="1" x14ac:dyDescent="0.25">
      <c r="A25" s="708"/>
      <c r="B25" s="709"/>
      <c r="C25" s="709"/>
      <c r="D25" s="709"/>
      <c r="N25" s="705"/>
    </row>
    <row r="26" spans="1:18" ht="29.25" customHeight="1" x14ac:dyDescent="0.25">
      <c r="A26" s="708"/>
      <c r="B26" s="709"/>
      <c r="C26" s="709"/>
      <c r="D26" s="709"/>
      <c r="N26" s="705"/>
    </row>
    <row r="27" spans="1:18" ht="29.25" customHeight="1" x14ac:dyDescent="0.25">
      <c r="A27" s="708"/>
      <c r="B27" s="709"/>
      <c r="C27" s="709"/>
      <c r="D27" s="709"/>
    </row>
    <row r="28" spans="1:18" ht="29.25" customHeight="1" x14ac:dyDescent="0.25">
      <c r="A28" s="708"/>
      <c r="B28" s="709"/>
      <c r="C28" s="709"/>
      <c r="D28" s="709"/>
    </row>
    <row r="29" spans="1:18" ht="29.25" customHeight="1" x14ac:dyDescent="0.25">
      <c r="A29" s="708"/>
      <c r="B29" s="709"/>
      <c r="C29" s="709"/>
      <c r="D29" s="709"/>
    </row>
    <row r="30" spans="1:18" ht="29.25" customHeight="1" x14ac:dyDescent="0.25">
      <c r="A30" s="145"/>
      <c r="B30" s="145"/>
      <c r="C30" s="145"/>
      <c r="D30" s="145"/>
    </row>
    <row r="31" spans="1:18" s="55" customFormat="1" ht="29.25" customHeight="1" x14ac:dyDescent="0.25">
      <c r="A31" s="840"/>
      <c r="B31" s="841"/>
      <c r="C31" s="841"/>
      <c r="D31" s="841"/>
      <c r="E31" s="841"/>
    </row>
    <row r="32" spans="1:18" s="55" customFormat="1" ht="29.25" customHeight="1" x14ac:dyDescent="0.25">
      <c r="A32" s="148"/>
      <c r="B32" s="148"/>
      <c r="C32" s="148"/>
      <c r="D32" s="148"/>
      <c r="E32" s="148"/>
    </row>
    <row r="33" spans="1:5" s="55" customFormat="1" ht="29.25" customHeight="1" x14ac:dyDescent="0.25">
      <c r="A33" s="432"/>
      <c r="B33" s="409"/>
      <c r="C33" s="409"/>
      <c r="D33" s="432"/>
      <c r="E33" s="710"/>
    </row>
    <row r="34" spans="1:5" s="55" customFormat="1" ht="29.25" customHeight="1" x14ac:dyDescent="0.25">
      <c r="A34" s="432"/>
      <c r="B34" s="411"/>
      <c r="C34" s="411"/>
      <c r="D34" s="711"/>
      <c r="E34" s="710"/>
    </row>
    <row r="35" spans="1:5" s="55" customFormat="1" ht="29.25" customHeight="1" x14ac:dyDescent="0.25">
      <c r="A35" s="432"/>
      <c r="B35" s="432"/>
      <c r="C35" s="432"/>
      <c r="D35" s="712"/>
      <c r="E35" s="710"/>
    </row>
    <row r="36" spans="1:5" s="55" customFormat="1" ht="29.25" customHeight="1" x14ac:dyDescent="0.25">
      <c r="A36" s="432"/>
      <c r="B36" s="411"/>
      <c r="C36" s="411"/>
      <c r="D36" s="711"/>
      <c r="E36" s="710"/>
    </row>
    <row r="37" spans="1:5" s="55" customFormat="1" ht="29.25" customHeight="1" x14ac:dyDescent="0.25">
      <c r="A37" s="432"/>
      <c r="B37" s="432"/>
      <c r="C37" s="432"/>
      <c r="D37" s="712"/>
      <c r="E37" s="710"/>
    </row>
    <row r="38" spans="1:5" s="55" customFormat="1" ht="29.25" customHeight="1" x14ac:dyDescent="0.25">
      <c r="A38" s="432"/>
      <c r="B38" s="411"/>
      <c r="C38" s="411"/>
      <c r="D38" s="711"/>
      <c r="E38" s="710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823" t="s">
        <v>397</v>
      </c>
      <c r="B2" s="824"/>
      <c r="C2" s="824"/>
      <c r="D2" s="824"/>
      <c r="E2" s="824"/>
      <c r="F2" s="825"/>
    </row>
    <row r="3" spans="1:95" ht="15.75" thickBot="1" x14ac:dyDescent="0.3">
      <c r="A3" s="427" t="s">
        <v>398</v>
      </c>
      <c r="B3" s="348"/>
      <c r="C3" s="850"/>
      <c r="D3" s="850"/>
      <c r="E3" s="850"/>
      <c r="F3" s="851"/>
      <c r="G3" s="516"/>
    </row>
    <row r="4" spans="1:95" ht="15.75" thickBot="1" x14ac:dyDescent="0.3">
      <c r="A4" s="387" t="s">
        <v>1</v>
      </c>
      <c r="B4" s="345"/>
      <c r="C4" s="467"/>
      <c r="D4" s="467"/>
      <c r="E4" s="467"/>
      <c r="F4" s="468"/>
      <c r="G4" s="517"/>
    </row>
    <row r="5" spans="1:95" ht="15.75" thickBot="1" x14ac:dyDescent="0.3">
      <c r="A5" s="427" t="s">
        <v>146</v>
      </c>
      <c r="B5" s="348"/>
      <c r="C5" s="467"/>
      <c r="D5" s="467"/>
      <c r="E5" s="467"/>
      <c r="F5" s="468"/>
    </row>
    <row r="6" spans="1:95" ht="15.75" thickBot="1" x14ac:dyDescent="0.3">
      <c r="A6" s="387" t="s">
        <v>399</v>
      </c>
      <c r="B6" s="345"/>
      <c r="C6" s="467"/>
      <c r="D6" s="467"/>
      <c r="E6" s="467"/>
      <c r="F6" s="468"/>
    </row>
    <row r="7" spans="1:95" ht="15.75" thickBot="1" x14ac:dyDescent="0.3">
      <c r="A7" s="427" t="s">
        <v>400</v>
      </c>
      <c r="B7" s="348"/>
      <c r="C7" s="467"/>
      <c r="D7" s="467"/>
      <c r="E7" s="467"/>
      <c r="F7" s="468"/>
    </row>
    <row r="8" spans="1:95" ht="15.75" thickBot="1" x14ac:dyDescent="0.3">
      <c r="A8" s="387" t="s">
        <v>401</v>
      </c>
      <c r="B8" s="345"/>
      <c r="C8" s="467"/>
      <c r="D8" s="467"/>
      <c r="E8" s="467"/>
      <c r="F8" s="468"/>
    </row>
    <row r="9" spans="1:95" ht="15.75" thickBot="1" x14ac:dyDescent="0.3">
      <c r="A9" s="428" t="s">
        <v>402</v>
      </c>
      <c r="B9" s="625"/>
      <c r="C9" s="467"/>
      <c r="D9" s="467"/>
      <c r="E9" s="467"/>
      <c r="F9" s="468"/>
    </row>
    <row r="10" spans="1:95" ht="15.75" thickBot="1" x14ac:dyDescent="0.3">
      <c r="A10" s="429" t="s">
        <v>403</v>
      </c>
      <c r="B10" s="626"/>
      <c r="C10" s="467"/>
      <c r="D10" s="467"/>
      <c r="E10" s="467"/>
      <c r="F10" s="468"/>
    </row>
    <row r="11" spans="1:95" ht="15.75" thickBot="1" x14ac:dyDescent="0.3">
      <c r="A11" s="512" t="s">
        <v>404</v>
      </c>
      <c r="B11" s="627"/>
      <c r="C11" s="627"/>
      <c r="D11" s="627"/>
      <c r="E11" s="467"/>
      <c r="F11" s="468"/>
    </row>
    <row r="12" spans="1:95" ht="15.75" thickBot="1" x14ac:dyDescent="0.3">
      <c r="A12" s="652" t="s">
        <v>1165</v>
      </c>
      <c r="B12" s="651"/>
      <c r="C12" s="650"/>
      <c r="D12" s="650"/>
      <c r="E12" s="467"/>
      <c r="F12" s="468"/>
    </row>
    <row r="13" spans="1:95" ht="15.75" thickBot="1" x14ac:dyDescent="0.3">
      <c r="A13" s="429" t="s">
        <v>405</v>
      </c>
      <c r="B13" s="513"/>
      <c r="C13" s="649"/>
      <c r="D13" s="649"/>
      <c r="E13" s="513"/>
      <c r="F13" s="513"/>
    </row>
    <row r="14" spans="1:95" ht="15.75" thickBot="1" x14ac:dyDescent="0.3">
      <c r="A14" s="182"/>
      <c r="B14" s="430"/>
    </row>
    <row r="15" spans="1:95" ht="21.75" thickBot="1" x14ac:dyDescent="0.3">
      <c r="A15" s="823" t="s">
        <v>406</v>
      </c>
      <c r="B15" s="824"/>
      <c r="C15" s="825"/>
      <c r="D15" s="249"/>
      <c r="E15" s="249"/>
      <c r="F15" s="249"/>
      <c r="G15" s="249"/>
      <c r="H15" s="249"/>
      <c r="I15" s="249"/>
      <c r="J15" s="249"/>
    </row>
    <row r="16" spans="1:95" ht="53.25" customHeight="1" thickBot="1" x14ac:dyDescent="0.3">
      <c r="A16" s="532" t="s">
        <v>407</v>
      </c>
      <c r="B16" s="532" t="s">
        <v>1260</v>
      </c>
      <c r="C16" s="532" t="s">
        <v>1261</v>
      </c>
      <c r="D16" s="148"/>
      <c r="E16" s="148"/>
      <c r="F16" s="148"/>
      <c r="G16" s="148"/>
      <c r="H16" s="145"/>
      <c r="I16" s="145"/>
      <c r="J16" s="145"/>
      <c r="L16" s="377"/>
    </row>
    <row r="17" spans="1:7" ht="15.75" thickBot="1" x14ac:dyDescent="0.3">
      <c r="A17" s="431" t="s">
        <v>408</v>
      </c>
      <c r="B17" s="619"/>
      <c r="C17" s="619"/>
      <c r="D17" s="432"/>
      <c r="E17" s="432"/>
      <c r="F17" s="432"/>
      <c r="G17" s="432"/>
    </row>
    <row r="18" spans="1:7" ht="15.75" thickBot="1" x14ac:dyDescent="0.3">
      <c r="A18" s="433" t="s">
        <v>409</v>
      </c>
      <c r="B18" s="345"/>
      <c r="C18" s="345"/>
      <c r="D18" s="432"/>
      <c r="E18" s="432"/>
      <c r="F18" s="432"/>
      <c r="G18" s="432"/>
    </row>
    <row r="19" spans="1:7" ht="15.75" thickBot="1" x14ac:dyDescent="0.3">
      <c r="A19" s="434" t="s">
        <v>410</v>
      </c>
      <c r="B19" s="620"/>
      <c r="C19" s="621"/>
      <c r="D19" s="432"/>
      <c r="E19" s="411"/>
      <c r="F19" s="432"/>
      <c r="G19" s="411"/>
    </row>
    <row r="20" spans="1:7" ht="15.75" thickBot="1" x14ac:dyDescent="0.3">
      <c r="A20" s="435" t="s">
        <v>411</v>
      </c>
      <c r="B20" s="622"/>
      <c r="C20" s="345"/>
      <c r="D20" s="432"/>
      <c r="E20" s="432"/>
      <c r="F20" s="432"/>
      <c r="G20" s="432"/>
    </row>
    <row r="21" spans="1:7" ht="15.75" thickBot="1" x14ac:dyDescent="0.3">
      <c r="A21" s="436" t="s">
        <v>412</v>
      </c>
      <c r="B21" s="623"/>
      <c r="C21" s="624"/>
      <c r="D21" s="432"/>
      <c r="E21" s="411"/>
      <c r="F21" s="432"/>
      <c r="G21" s="411"/>
    </row>
    <row r="22" spans="1:7" ht="15.75" thickBot="1" x14ac:dyDescent="0.3">
      <c r="C22" s="145"/>
      <c r="D22" s="145"/>
      <c r="E22" s="145"/>
      <c r="F22" s="145"/>
      <c r="G22" s="145"/>
    </row>
    <row r="23" spans="1:7" ht="21.75" thickBot="1" x14ac:dyDescent="0.3">
      <c r="A23" s="413" t="s">
        <v>413</v>
      </c>
      <c r="B23" s="437"/>
      <c r="C23" s="437"/>
      <c r="D23" s="249"/>
      <c r="E23" s="249"/>
      <c r="F23" s="145"/>
      <c r="G23" s="145"/>
    </row>
    <row r="24" spans="1:7" ht="38.25" customHeight="1" thickBot="1" x14ac:dyDescent="0.3">
      <c r="A24" s="392" t="s">
        <v>414</v>
      </c>
      <c r="B24" s="532" t="s">
        <v>1260</v>
      </c>
      <c r="C24" s="532" t="s">
        <v>1261</v>
      </c>
    </row>
    <row r="25" spans="1:7" ht="45.75" customHeight="1" thickBot="1" x14ac:dyDescent="0.3">
      <c r="A25" s="438" t="s">
        <v>415</v>
      </c>
      <c r="B25" s="549"/>
      <c r="C25" s="612"/>
    </row>
    <row r="26" spans="1:7" ht="15.75" thickBot="1" x14ac:dyDescent="0.3">
      <c r="A26" s="395" t="s">
        <v>416</v>
      </c>
      <c r="B26" s="548"/>
      <c r="C26" s="611"/>
    </row>
    <row r="27" spans="1:7" ht="15.75" thickBot="1" x14ac:dyDescent="0.3">
      <c r="A27" s="439" t="s">
        <v>417</v>
      </c>
      <c r="B27" s="549"/>
      <c r="C27" s="612"/>
    </row>
    <row r="28" spans="1:7" ht="15.75" thickBot="1" x14ac:dyDescent="0.3">
      <c r="A28" s="440" t="s">
        <v>240</v>
      </c>
      <c r="B28" s="548"/>
      <c r="C28" s="611"/>
    </row>
    <row r="29" spans="1:7" ht="15.75" thickBot="1" x14ac:dyDescent="0.3">
      <c r="A29" s="439" t="s">
        <v>418</v>
      </c>
      <c r="B29" s="549"/>
      <c r="C29" s="612"/>
    </row>
    <row r="30" spans="1:7" ht="15.75" thickBot="1" x14ac:dyDescent="0.3">
      <c r="A30" s="395" t="s">
        <v>419</v>
      </c>
      <c r="B30" s="548"/>
      <c r="C30" s="611"/>
    </row>
    <row r="31" spans="1:7" ht="15.75" thickBot="1" x14ac:dyDescent="0.3">
      <c r="A31" s="441" t="s">
        <v>420</v>
      </c>
      <c r="B31" s="549"/>
      <c r="C31" s="612"/>
    </row>
    <row r="32" spans="1:7" ht="15.75" thickBot="1" x14ac:dyDescent="0.3">
      <c r="A32" s="395" t="s">
        <v>421</v>
      </c>
      <c r="B32" s="548"/>
      <c r="C32" s="611"/>
    </row>
    <row r="33" spans="1:5" ht="15.75" thickBot="1" x14ac:dyDescent="0.3">
      <c r="A33" s="442" t="s">
        <v>202</v>
      </c>
      <c r="B33" s="549"/>
      <c r="C33" s="612"/>
    </row>
    <row r="34" spans="1:5" ht="15.75" thickBot="1" x14ac:dyDescent="0.3">
      <c r="A34" s="443"/>
      <c r="B34" s="145"/>
      <c r="C34" s="145"/>
    </row>
    <row r="35" spans="1:5" ht="21.75" thickBot="1" x14ac:dyDescent="0.3">
      <c r="A35" s="823" t="s">
        <v>422</v>
      </c>
      <c r="B35" s="824"/>
      <c r="C35" s="824"/>
      <c r="D35" s="824"/>
    </row>
    <row r="36" spans="1:5" ht="15.75" thickBot="1" x14ac:dyDescent="0.3">
      <c r="A36" s="444" t="s">
        <v>51</v>
      </c>
      <c r="B36" s="445" t="s">
        <v>1257</v>
      </c>
      <c r="C36" s="534"/>
      <c r="D36" s="535"/>
    </row>
    <row r="37" spans="1:5" ht="15.75" thickBot="1" x14ac:dyDescent="0.3">
      <c r="A37" s="380" t="s">
        <v>1155</v>
      </c>
      <c r="B37" s="448"/>
      <c r="C37" s="381"/>
      <c r="D37" s="536"/>
    </row>
    <row r="38" spans="1:5" ht="15.75" thickBot="1" x14ac:dyDescent="0.3">
      <c r="A38" s="382" t="s">
        <v>369</v>
      </c>
      <c r="B38" s="383" t="s">
        <v>370</v>
      </c>
      <c r="C38" s="381"/>
      <c r="D38" s="536"/>
    </row>
    <row r="39" spans="1:5" ht="15.75" thickBot="1" x14ac:dyDescent="0.3">
      <c r="A39" s="384" t="s">
        <v>371</v>
      </c>
      <c r="B39" s="537"/>
      <c r="C39" s="538"/>
      <c r="D39" s="539"/>
    </row>
    <row r="40" spans="1:5" ht="15.75" thickBot="1" x14ac:dyDescent="0.3">
      <c r="A40" s="387" t="s">
        <v>372</v>
      </c>
      <c r="B40" s="396"/>
      <c r="C40" s="538"/>
      <c r="D40" s="540"/>
    </row>
    <row r="41" spans="1:5" ht="15.75" thickBot="1" x14ac:dyDescent="0.3">
      <c r="A41" s="390" t="s">
        <v>373</v>
      </c>
      <c r="B41" s="537"/>
      <c r="C41" s="538"/>
      <c r="D41" s="539"/>
    </row>
    <row r="42" spans="1:5" ht="15.75" thickBot="1" x14ac:dyDescent="0.3">
      <c r="A42" s="391" t="s">
        <v>374</v>
      </c>
      <c r="B42" s="396"/>
      <c r="C42" s="538"/>
      <c r="D42" s="539"/>
    </row>
    <row r="43" spans="1:5" ht="15.75" thickBot="1" x14ac:dyDescent="0.3">
      <c r="A43" s="382" t="s">
        <v>375</v>
      </c>
      <c r="B43" s="392" t="s">
        <v>1259</v>
      </c>
      <c r="C43" s="818" t="s">
        <v>377</v>
      </c>
      <c r="D43" s="819"/>
    </row>
    <row r="44" spans="1:5" ht="15.75" thickBot="1" x14ac:dyDescent="0.3">
      <c r="A44" s="439" t="s">
        <v>378</v>
      </c>
      <c r="B44" s="394"/>
      <c r="C44" s="848"/>
      <c r="D44" s="849"/>
    </row>
    <row r="45" spans="1:5" ht="15.75" thickBot="1" x14ac:dyDescent="0.3">
      <c r="A45" s="440" t="s">
        <v>379</v>
      </c>
      <c r="B45" s="396"/>
      <c r="C45" s="538"/>
      <c r="D45" s="541"/>
    </row>
    <row r="46" spans="1:5" ht="15.75" thickBot="1" x14ac:dyDescent="0.3">
      <c r="A46" s="439" t="s">
        <v>380</v>
      </c>
      <c r="B46" s="394"/>
      <c r="C46" s="538"/>
      <c r="D46" s="539"/>
    </row>
    <row r="47" spans="1:5" ht="15" customHeight="1" thickBot="1" x14ac:dyDescent="0.3">
      <c r="A47" s="440" t="s">
        <v>381</v>
      </c>
      <c r="B47" s="396"/>
      <c r="C47" s="538"/>
      <c r="D47" s="539"/>
    </row>
    <row r="48" spans="1:5" ht="30" customHeight="1" thickBot="1" x14ac:dyDescent="0.3">
      <c r="A48" s="439" t="s">
        <v>1156</v>
      </c>
      <c r="B48" s="394"/>
      <c r="C48" s="538"/>
      <c r="D48" s="539"/>
      <c r="E48" s="145"/>
    </row>
    <row r="49" spans="1:7" ht="15.75" thickBot="1" x14ac:dyDescent="0.3">
      <c r="A49" s="452" t="s">
        <v>383</v>
      </c>
      <c r="B49" s="396"/>
      <c r="C49" s="538"/>
      <c r="D49" s="539"/>
      <c r="E49" s="145"/>
    </row>
    <row r="50" spans="1:7" ht="15.75" thickBot="1" x14ac:dyDescent="0.3">
      <c r="A50" s="400" t="s">
        <v>384</v>
      </c>
      <c r="B50" s="401" t="s">
        <v>1259</v>
      </c>
      <c r="C50" s="467"/>
      <c r="D50" s="468"/>
      <c r="E50" s="145"/>
    </row>
    <row r="51" spans="1:7" ht="15.75" thickBot="1" x14ac:dyDescent="0.3">
      <c r="A51" s="617"/>
      <c r="B51" s="548"/>
      <c r="C51" s="467"/>
      <c r="D51" s="468"/>
      <c r="E51" s="145"/>
    </row>
    <row r="52" spans="1:7" ht="15.75" thickBot="1" x14ac:dyDescent="0.3">
      <c r="A52" s="618"/>
      <c r="B52" s="549"/>
      <c r="C52" s="467"/>
      <c r="D52" s="468"/>
      <c r="E52" s="145"/>
    </row>
    <row r="53" spans="1:7" ht="15.75" thickBot="1" x14ac:dyDescent="0.3">
      <c r="A53" s="617"/>
      <c r="B53" s="548"/>
      <c r="C53" s="467"/>
      <c r="D53" s="468"/>
      <c r="E53" s="145"/>
    </row>
    <row r="54" spans="1:7" ht="15.75" thickBot="1" x14ac:dyDescent="0.3">
      <c r="A54" s="618"/>
      <c r="B54" s="549"/>
      <c r="C54" s="542"/>
      <c r="D54" s="543"/>
      <c r="E54" s="145"/>
    </row>
    <row r="55" spans="1:7" ht="15.75" thickBot="1" x14ac:dyDescent="0.3">
      <c r="A55" s="443"/>
      <c r="B55" s="145"/>
      <c r="C55" s="145"/>
      <c r="D55" s="145"/>
      <c r="E55" s="145"/>
    </row>
    <row r="56" spans="1:7" ht="21.75" thickBot="1" x14ac:dyDescent="0.3">
      <c r="A56" s="413" t="s">
        <v>386</v>
      </c>
      <c r="B56" s="414"/>
      <c r="C56" s="249"/>
      <c r="D56" s="249"/>
      <c r="E56" s="249"/>
      <c r="F56" s="249"/>
      <c r="G56" s="145"/>
    </row>
    <row r="57" spans="1:7" ht="15.75" thickBot="1" x14ac:dyDescent="0.3">
      <c r="A57" s="544" t="s">
        <v>1262</v>
      </c>
      <c r="B57" s="545" t="s">
        <v>1258</v>
      </c>
      <c r="C57" s="145"/>
      <c r="D57" s="145"/>
      <c r="E57" s="145"/>
      <c r="F57" s="145"/>
      <c r="G57" s="145"/>
    </row>
    <row r="58" spans="1:7" ht="33.75" customHeight="1" thickBot="1" x14ac:dyDescent="0.3">
      <c r="A58" s="441" t="s">
        <v>424</v>
      </c>
      <c r="B58" s="549"/>
      <c r="C58" s="145"/>
      <c r="D58" s="145"/>
      <c r="E58" s="145"/>
      <c r="F58" s="145"/>
      <c r="G58" s="145"/>
    </row>
    <row r="59" spans="1:7" ht="35.25" customHeight="1" thickBot="1" x14ac:dyDescent="0.3">
      <c r="A59" s="453" t="s">
        <v>388</v>
      </c>
      <c r="B59" s="548"/>
      <c r="C59" s="145"/>
      <c r="D59" s="145"/>
      <c r="E59" s="145"/>
      <c r="F59" s="145"/>
      <c r="G59" s="145"/>
    </row>
    <row r="60" spans="1:7" ht="15.75" thickBot="1" x14ac:dyDescent="0.3">
      <c r="A60" s="454" t="s">
        <v>389</v>
      </c>
      <c r="B60" s="455" t="s">
        <v>1257</v>
      </c>
      <c r="C60" s="397"/>
      <c r="D60" s="397"/>
    </row>
    <row r="61" spans="1:7" ht="15.75" thickBot="1" x14ac:dyDescent="0.3">
      <c r="A61" s="456" t="s">
        <v>391</v>
      </c>
      <c r="B61" s="614"/>
      <c r="C61" s="409"/>
      <c r="D61" s="79"/>
    </row>
    <row r="62" spans="1:7" ht="15.75" thickBot="1" x14ac:dyDescent="0.3">
      <c r="A62" s="457" t="s">
        <v>392</v>
      </c>
      <c r="B62" s="615"/>
      <c r="C62" s="408"/>
      <c r="D62" s="408"/>
    </row>
    <row r="63" spans="1:7" ht="15.75" thickBot="1" x14ac:dyDescent="0.3">
      <c r="A63" s="456" t="s">
        <v>393</v>
      </c>
      <c r="B63" s="614"/>
      <c r="C63" s="409"/>
      <c r="D63" s="409"/>
    </row>
    <row r="64" spans="1:7" ht="15.75" thickBot="1" x14ac:dyDescent="0.3">
      <c r="A64" s="417" t="s">
        <v>394</v>
      </c>
      <c r="B64" s="616"/>
      <c r="C64" s="408"/>
      <c r="D64" s="408"/>
    </row>
    <row r="65" spans="1:6" ht="15.75" thickBot="1" x14ac:dyDescent="0.3">
      <c r="A65" s="458"/>
      <c r="B65" s="124"/>
      <c r="C65" s="145"/>
      <c r="D65" s="145"/>
      <c r="F65" s="459"/>
    </row>
    <row r="66" spans="1:6" s="145" customFormat="1" ht="21.75" thickBot="1" x14ac:dyDescent="0.3">
      <c r="A66" s="833" t="s">
        <v>426</v>
      </c>
      <c r="B66" s="834"/>
      <c r="C66" s="834"/>
      <c r="D66" s="844"/>
      <c r="F66" s="459"/>
    </row>
    <row r="67" spans="1:6" s="145" customFormat="1" ht="36.75" customHeight="1" thickBot="1" x14ac:dyDescent="0.3">
      <c r="A67" s="546" t="s">
        <v>427</v>
      </c>
      <c r="B67" s="491" t="s">
        <v>1263</v>
      </c>
      <c r="C67" s="378"/>
      <c r="D67" s="460"/>
      <c r="F67" s="459"/>
    </row>
    <row r="68" spans="1:6" s="145" customFormat="1" ht="21.75" thickBot="1" x14ac:dyDescent="0.3">
      <c r="A68" s="486" t="s">
        <v>1116</v>
      </c>
      <c r="B68" s="547"/>
      <c r="C68" s="378"/>
      <c r="D68" s="460"/>
      <c r="F68" s="459"/>
    </row>
    <row r="69" spans="1:6" s="145" customFormat="1" ht="21.75" thickBot="1" x14ac:dyDescent="0.3">
      <c r="A69" s="487" t="s">
        <v>1117</v>
      </c>
      <c r="B69" s="548"/>
      <c r="C69" s="378"/>
      <c r="D69" s="460"/>
      <c r="F69" s="459"/>
    </row>
    <row r="70" spans="1:6" s="145" customFormat="1" ht="21.75" thickBot="1" x14ac:dyDescent="0.3">
      <c r="A70" s="488" t="s">
        <v>1118</v>
      </c>
      <c r="B70" s="549"/>
      <c r="C70" s="378"/>
      <c r="D70" s="460"/>
      <c r="F70" s="459"/>
    </row>
    <row r="71" spans="1:6" s="145" customFormat="1" ht="21.75" thickBot="1" x14ac:dyDescent="0.3">
      <c r="A71" s="544" t="s">
        <v>428</v>
      </c>
      <c r="B71" s="491" t="s">
        <v>1263</v>
      </c>
      <c r="C71" s="378"/>
      <c r="D71" s="460"/>
      <c r="F71" s="459"/>
    </row>
    <row r="72" spans="1:6" s="145" customFormat="1" ht="21.75" thickBot="1" x14ac:dyDescent="0.3">
      <c r="A72" s="461" t="s">
        <v>429</v>
      </c>
      <c r="B72" s="462"/>
      <c r="C72" s="378"/>
      <c r="D72" s="460"/>
      <c r="F72" s="459"/>
    </row>
    <row r="73" spans="1:6" s="145" customFormat="1" ht="26.25" thickBot="1" x14ac:dyDescent="0.3">
      <c r="A73" s="463" t="s">
        <v>430</v>
      </c>
      <c r="B73" s="464"/>
      <c r="C73" s="378"/>
      <c r="D73" s="460"/>
      <c r="F73" s="459"/>
    </row>
    <row r="74" spans="1:6" s="145" customFormat="1" ht="21.75" thickBot="1" x14ac:dyDescent="0.3">
      <c r="A74" s="465" t="s">
        <v>1119</v>
      </c>
      <c r="B74" s="462"/>
      <c r="C74" s="378"/>
      <c r="D74" s="460"/>
      <c r="F74" s="459"/>
    </row>
    <row r="75" spans="1:6" s="145" customFormat="1" ht="28.5" thickBot="1" x14ac:dyDescent="0.3">
      <c r="A75" s="466" t="s">
        <v>431</v>
      </c>
      <c r="B75" s="464"/>
      <c r="C75" s="378"/>
      <c r="D75" s="460"/>
      <c r="F75" s="459"/>
    </row>
    <row r="76" spans="1:6" s="145" customFormat="1" ht="28.5" thickBot="1" x14ac:dyDescent="0.3">
      <c r="A76" s="465" t="s">
        <v>432</v>
      </c>
      <c r="B76" s="462"/>
      <c r="C76" s="378"/>
      <c r="D76" s="460"/>
      <c r="F76" s="459"/>
    </row>
    <row r="77" spans="1:6" s="467" customFormat="1" ht="26.25" thickBot="1" x14ac:dyDescent="0.25">
      <c r="A77" s="463" t="s">
        <v>1123</v>
      </c>
      <c r="B77" s="464"/>
      <c r="D77" s="468"/>
      <c r="F77" s="459"/>
    </row>
    <row r="78" spans="1:6" s="467" customFormat="1" ht="26.25" thickBot="1" x14ac:dyDescent="0.25">
      <c r="A78" s="461" t="s">
        <v>1125</v>
      </c>
      <c r="B78" s="462"/>
      <c r="D78" s="468"/>
      <c r="F78" s="459"/>
    </row>
    <row r="79" spans="1:6" s="467" customFormat="1" ht="28.5" thickBot="1" x14ac:dyDescent="0.25">
      <c r="A79" s="463" t="s">
        <v>433</v>
      </c>
      <c r="B79" s="464"/>
      <c r="D79" s="468"/>
      <c r="F79" s="459"/>
    </row>
    <row r="80" spans="1:6" s="467" customFormat="1" ht="13.5" thickBot="1" x14ac:dyDescent="0.25">
      <c r="A80" s="546" t="s">
        <v>434</v>
      </c>
      <c r="B80" s="550" t="s">
        <v>435</v>
      </c>
      <c r="C80" s="550" t="s">
        <v>436</v>
      </c>
      <c r="D80" s="551" t="s">
        <v>437</v>
      </c>
      <c r="F80" s="459"/>
    </row>
    <row r="81" spans="1:6" s="467" customFormat="1" ht="17.25" customHeight="1" thickBot="1" x14ac:dyDescent="0.25">
      <c r="A81" s="477" t="s">
        <v>1162</v>
      </c>
      <c r="B81" s="490"/>
      <c r="C81" s="490"/>
      <c r="D81" s="490"/>
      <c r="F81" s="459"/>
    </row>
    <row r="82" spans="1:6" s="467" customFormat="1" ht="17.25" customHeight="1" thickBot="1" x14ac:dyDescent="0.25">
      <c r="A82" s="644" t="s">
        <v>1163</v>
      </c>
      <c r="B82" s="470"/>
      <c r="C82" s="470"/>
      <c r="D82" s="470"/>
      <c r="F82" s="459"/>
    </row>
    <row r="83" spans="1:6" s="467" customFormat="1" ht="18" customHeight="1" thickBot="1" x14ac:dyDescent="0.25">
      <c r="A83" s="643" t="s">
        <v>439</v>
      </c>
      <c r="B83" s="490"/>
      <c r="C83" s="490"/>
      <c r="D83" s="490"/>
      <c r="F83" s="459"/>
    </row>
    <row r="84" spans="1:6" s="467" customFormat="1" ht="21" customHeight="1" thickBot="1" x14ac:dyDescent="0.25">
      <c r="A84" s="645" t="s">
        <v>440</v>
      </c>
      <c r="B84" s="483"/>
      <c r="C84" s="548"/>
      <c r="D84" s="611"/>
      <c r="F84" s="459"/>
    </row>
    <row r="85" spans="1:6" s="467" customFormat="1" ht="13.5" thickBot="1" x14ac:dyDescent="0.25">
      <c r="A85" s="475"/>
      <c r="B85" s="476"/>
      <c r="F85" s="459"/>
    </row>
    <row r="86" spans="1:6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6" s="145" customFormat="1" ht="36.75" customHeight="1" thickBot="1" x14ac:dyDescent="0.3">
      <c r="A87" s="546" t="s">
        <v>442</v>
      </c>
      <c r="B87" s="491" t="s">
        <v>467</v>
      </c>
      <c r="C87" s="552"/>
      <c r="D87" s="552"/>
      <c r="E87" s="553"/>
    </row>
    <row r="88" spans="1:6" s="145" customFormat="1" ht="15.75" thickBot="1" x14ac:dyDescent="0.3">
      <c r="A88" s="486" t="s">
        <v>1116</v>
      </c>
      <c r="B88" s="547"/>
      <c r="C88" s="552"/>
      <c r="D88" s="552"/>
      <c r="E88" s="553"/>
    </row>
    <row r="89" spans="1:6" s="145" customFormat="1" ht="15.75" thickBot="1" x14ac:dyDescent="0.3">
      <c r="A89" s="487" t="s">
        <v>1117</v>
      </c>
      <c r="B89" s="548"/>
      <c r="C89" s="552"/>
      <c r="D89" s="552"/>
      <c r="E89" s="553"/>
    </row>
    <row r="90" spans="1:6" s="145" customFormat="1" ht="15.75" thickBot="1" x14ac:dyDescent="0.3">
      <c r="A90" s="489" t="s">
        <v>1118</v>
      </c>
      <c r="B90" s="613"/>
      <c r="C90" s="552"/>
      <c r="D90" s="552"/>
      <c r="E90" s="553"/>
    </row>
    <row r="91" spans="1:6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6" s="479" customFormat="1" ht="12.75" x14ac:dyDescent="0.2">
      <c r="A92" s="477" t="s">
        <v>446</v>
      </c>
      <c r="B92" s="490"/>
      <c r="C92" s="490"/>
      <c r="D92" s="490"/>
      <c r="E92" s="478"/>
    </row>
    <row r="93" spans="1:6" s="479" customFormat="1" ht="13.5" thickBot="1" x14ac:dyDescent="0.25">
      <c r="A93" s="557" t="s">
        <v>428</v>
      </c>
      <c r="B93" s="545" t="s">
        <v>447</v>
      </c>
      <c r="C93" s="557" t="s">
        <v>448</v>
      </c>
      <c r="D93" s="557" t="s">
        <v>449</v>
      </c>
      <c r="E93" s="558" t="s">
        <v>450</v>
      </c>
    </row>
    <row r="94" spans="1:6" s="479" customFormat="1" ht="13.5" thickBot="1" x14ac:dyDescent="0.25">
      <c r="A94" s="480" t="s">
        <v>451</v>
      </c>
      <c r="B94" s="612"/>
      <c r="C94" s="612"/>
      <c r="D94" s="612"/>
      <c r="E94" s="612"/>
    </row>
    <row r="95" spans="1:6" s="479" customFormat="1" ht="29.25" thickBot="1" x14ac:dyDescent="0.25">
      <c r="A95" s="463" t="s">
        <v>452</v>
      </c>
      <c r="B95" s="548" t="s">
        <v>453</v>
      </c>
      <c r="C95" s="611"/>
      <c r="D95" s="611"/>
      <c r="E95" s="611"/>
    </row>
    <row r="96" spans="1:6" ht="15.75" thickBot="1" x14ac:dyDescent="0.3">
      <c r="A96" s="845" t="s">
        <v>454</v>
      </c>
      <c r="B96" s="846"/>
      <c r="C96" s="846"/>
      <c r="D96" s="846"/>
      <c r="E96" s="847"/>
    </row>
    <row r="97" spans="1:5" s="467" customFormat="1" ht="34.5" customHeight="1" thickBot="1" x14ac:dyDescent="0.25">
      <c r="A97" s="481" t="s">
        <v>455</v>
      </c>
      <c r="B97" s="629" t="s">
        <v>1148</v>
      </c>
      <c r="C97" s="630" t="s">
        <v>1149</v>
      </c>
      <c r="D97" s="559"/>
      <c r="E97" s="482"/>
    </row>
    <row r="98" spans="1:5" s="467" customFormat="1" ht="13.5" thickBot="1" x14ac:dyDescent="0.25">
      <c r="A98" s="495" t="s">
        <v>1150</v>
      </c>
      <c r="B98" s="472"/>
      <c r="C98" s="472"/>
      <c r="E98" s="468"/>
    </row>
    <row r="99" spans="1:5" s="479" customFormat="1" ht="13.5" thickBot="1" x14ac:dyDescent="0.25">
      <c r="A99" s="466" t="s">
        <v>1151</v>
      </c>
      <c r="B99" s="483"/>
      <c r="C99" s="483"/>
      <c r="D99" s="467"/>
      <c r="E99" s="468"/>
    </row>
    <row r="100" spans="1:5" s="479" customFormat="1" ht="13.5" thickBot="1" x14ac:dyDescent="0.25">
      <c r="A100" s="496" t="s">
        <v>1152</v>
      </c>
      <c r="B100" s="472"/>
      <c r="C100" s="472"/>
      <c r="D100" s="467"/>
      <c r="E100" s="468"/>
    </row>
    <row r="101" spans="1:5" s="479" customFormat="1" ht="13.5" thickBot="1" x14ac:dyDescent="0.25">
      <c r="A101" s="497" t="s">
        <v>1153</v>
      </c>
      <c r="B101" s="483"/>
      <c r="C101" s="483"/>
      <c r="D101" s="467"/>
      <c r="E101" s="468"/>
    </row>
    <row r="102" spans="1:5" ht="15.75" thickBot="1" x14ac:dyDescent="0.3">
      <c r="A102" s="498" t="s">
        <v>1154</v>
      </c>
      <c r="B102" s="484"/>
      <c r="C102" s="484"/>
      <c r="D102" s="467"/>
      <c r="E102" s="402"/>
    </row>
    <row r="103" spans="1:5" ht="33" customHeight="1" thickBot="1" x14ac:dyDescent="0.3">
      <c r="A103" s="485" t="s">
        <v>463</v>
      </c>
      <c r="B103" s="514"/>
      <c r="C103" s="542"/>
      <c r="D103" s="542"/>
      <c r="E103" s="407"/>
    </row>
    <row r="104" spans="1:5" ht="15.75" thickBot="1" x14ac:dyDescent="0.3"/>
    <row r="105" spans="1:5" ht="15.75" thickBot="1" x14ac:dyDescent="0.3">
      <c r="A105" s="814" t="s">
        <v>468</v>
      </c>
      <c r="B105" s="815"/>
      <c r="C105" s="815"/>
      <c r="D105" s="423" t="s">
        <v>367</v>
      </c>
    </row>
    <row r="106" spans="1:5" ht="15.75" thickBot="1" x14ac:dyDescent="0.3">
      <c r="A106" s="816"/>
      <c r="B106" s="817"/>
      <c r="C106" s="817"/>
      <c r="D106" s="610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7"/>
    <col min="11" max="537" width="33.42578125" style="145"/>
  </cols>
  <sheetData>
    <row r="1" spans="1:28" ht="112.5" customHeight="1" thickBot="1" x14ac:dyDescent="0.4">
      <c r="A1" s="141" t="s">
        <v>249</v>
      </c>
      <c r="B1" s="798" t="s">
        <v>250</v>
      </c>
      <c r="C1" s="798"/>
      <c r="D1" s="798"/>
      <c r="E1" s="798"/>
      <c r="F1" s="142"/>
      <c r="G1" s="142"/>
      <c r="H1" s="142"/>
      <c r="I1" s="142"/>
      <c r="J1" s="142"/>
      <c r="K1" s="143"/>
      <c r="L1" s="143"/>
      <c r="M1" s="143"/>
      <c r="N1" s="144"/>
      <c r="O1" s="144"/>
      <c r="P1" s="144"/>
      <c r="Q1" s="144"/>
      <c r="R1" s="144"/>
      <c r="S1" s="144"/>
      <c r="T1" s="144"/>
      <c r="U1" s="79"/>
      <c r="V1" s="79"/>
      <c r="W1" s="79"/>
      <c r="X1" s="79"/>
      <c r="Y1" s="79"/>
      <c r="Z1" s="79"/>
      <c r="AA1" s="79"/>
      <c r="AB1" s="79"/>
    </row>
    <row r="2" spans="1:28" ht="21.75" thickBot="1" x14ac:dyDescent="0.3">
      <c r="A2" s="146" t="s">
        <v>0</v>
      </c>
      <c r="B2" s="47"/>
      <c r="C2" s="47"/>
      <c r="D2" s="877" t="s">
        <v>1072</v>
      </c>
      <c r="E2" s="878"/>
      <c r="F2" s="878"/>
      <c r="G2" s="878"/>
      <c r="H2" s="879"/>
      <c r="I2" s="53"/>
      <c r="J2" s="53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5.75" thickBot="1" x14ac:dyDescent="0.3">
      <c r="A3" s="812" t="s">
        <v>251</v>
      </c>
      <c r="B3" s="813"/>
      <c r="C3" s="257" t="s">
        <v>252</v>
      </c>
      <c r="D3" s="852" t="s">
        <v>253</v>
      </c>
      <c r="E3" s="853"/>
      <c r="F3" s="853"/>
      <c r="G3" s="853"/>
      <c r="H3" s="854"/>
      <c r="I3" s="53"/>
      <c r="J3" s="53"/>
      <c r="K3" s="79"/>
      <c r="L3" s="79"/>
      <c r="M3" s="79"/>
      <c r="N3" s="79"/>
      <c r="O3" s="79"/>
      <c r="P3" s="79"/>
      <c r="Q3" s="79"/>
      <c r="R3" s="147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5.75" thickBot="1" x14ac:dyDescent="0.3">
      <c r="A4" s="880" t="s">
        <v>1</v>
      </c>
      <c r="B4" s="805"/>
      <c r="C4" s="258" t="s">
        <v>923</v>
      </c>
      <c r="D4" s="852" t="s">
        <v>254</v>
      </c>
      <c r="E4" s="853"/>
      <c r="F4" s="853"/>
      <c r="G4" s="853"/>
      <c r="H4" s="854"/>
      <c r="I4" s="53"/>
      <c r="J4" s="53"/>
      <c r="K4" s="79"/>
      <c r="L4" s="79"/>
      <c r="M4" s="79"/>
      <c r="N4" s="79"/>
      <c r="O4" s="79"/>
      <c r="P4" s="79"/>
      <c r="Q4" s="79"/>
      <c r="R4" s="147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5.75" thickBot="1" x14ac:dyDescent="0.3">
      <c r="A5" s="881" t="s">
        <v>146</v>
      </c>
      <c r="B5" s="805"/>
      <c r="C5" s="259" t="s">
        <v>255</v>
      </c>
      <c r="D5" s="852" t="s">
        <v>1074</v>
      </c>
      <c r="E5" s="853"/>
      <c r="F5" s="853"/>
      <c r="G5" s="853"/>
      <c r="H5" s="854"/>
      <c r="I5" s="53"/>
      <c r="J5" s="53"/>
      <c r="K5" s="79"/>
      <c r="L5" s="79"/>
      <c r="M5" s="79"/>
      <c r="N5" s="79"/>
      <c r="O5" s="79"/>
      <c r="P5" s="79"/>
      <c r="Q5" s="79"/>
      <c r="R5" s="147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5.75" thickBot="1" x14ac:dyDescent="0.3">
      <c r="A6" s="880" t="s">
        <v>2</v>
      </c>
      <c r="B6" s="805"/>
      <c r="C6" s="258" t="s">
        <v>3</v>
      </c>
      <c r="D6" s="852" t="s">
        <v>256</v>
      </c>
      <c r="E6" s="853"/>
      <c r="F6" s="853"/>
      <c r="G6" s="853"/>
      <c r="H6" s="854"/>
      <c r="I6" s="53"/>
      <c r="J6" s="53"/>
      <c r="K6" s="79"/>
      <c r="L6" s="79"/>
      <c r="M6" s="79"/>
      <c r="N6" s="79"/>
      <c r="O6" s="79"/>
      <c r="P6" s="79"/>
      <c r="Q6" s="79"/>
      <c r="R6" s="147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4.25" customHeight="1" thickBot="1" x14ac:dyDescent="0.3">
      <c r="A7" s="881" t="s">
        <v>4</v>
      </c>
      <c r="B7" s="805"/>
      <c r="C7" s="260" t="s">
        <v>111</v>
      </c>
      <c r="D7" s="852" t="s">
        <v>257</v>
      </c>
      <c r="E7" s="853"/>
      <c r="F7" s="853"/>
      <c r="G7" s="853"/>
      <c r="H7" s="854"/>
      <c r="I7" s="53"/>
      <c r="J7" s="53"/>
      <c r="K7" s="79"/>
      <c r="L7" s="79"/>
      <c r="M7" s="79"/>
      <c r="N7" s="79"/>
      <c r="O7" s="79"/>
      <c r="P7" s="79"/>
      <c r="Q7" s="79"/>
      <c r="R7" s="147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5.75" thickBot="1" x14ac:dyDescent="0.3">
      <c r="A8" s="880" t="s">
        <v>229</v>
      </c>
      <c r="B8" s="805"/>
      <c r="C8" s="261" t="s">
        <v>1077</v>
      </c>
      <c r="D8" s="882" t="s">
        <v>1078</v>
      </c>
      <c r="E8" s="883"/>
      <c r="F8" s="883"/>
      <c r="G8" s="883"/>
      <c r="H8" s="884"/>
      <c r="I8" s="53"/>
      <c r="J8" s="53"/>
      <c r="K8" s="79"/>
      <c r="L8" s="79"/>
      <c r="M8" s="79"/>
      <c r="N8" s="79"/>
      <c r="O8" s="79"/>
      <c r="P8" s="79"/>
      <c r="Q8" s="79"/>
      <c r="R8" s="147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15.75" thickBot="1" x14ac:dyDescent="0.3">
      <c r="A9" s="881" t="s">
        <v>228</v>
      </c>
      <c r="B9" s="805"/>
      <c r="C9" s="262" t="s">
        <v>1080</v>
      </c>
      <c r="D9" s="882" t="s">
        <v>1079</v>
      </c>
      <c r="E9" s="883"/>
      <c r="F9" s="883"/>
      <c r="G9" s="883"/>
      <c r="H9" s="884"/>
      <c r="I9" s="53"/>
      <c r="J9" s="53"/>
      <c r="K9" s="79"/>
      <c r="L9" s="79"/>
      <c r="M9" s="79"/>
      <c r="N9" s="79"/>
      <c r="O9" s="79"/>
      <c r="P9" s="79"/>
      <c r="Q9" s="79"/>
      <c r="R9" s="14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5.75" thickBot="1" x14ac:dyDescent="0.3">
      <c r="A10" s="880" t="s">
        <v>6</v>
      </c>
      <c r="B10" s="805"/>
      <c r="C10" s="263">
        <v>100</v>
      </c>
      <c r="D10" s="885" t="s">
        <v>258</v>
      </c>
      <c r="E10" s="886"/>
      <c r="F10" s="886"/>
      <c r="G10" s="886"/>
      <c r="H10" s="887"/>
      <c r="I10" s="53"/>
      <c r="J10" s="53"/>
      <c r="K10" s="79"/>
      <c r="L10" s="79"/>
      <c r="M10" s="79"/>
      <c r="N10" s="79"/>
      <c r="O10" s="79"/>
      <c r="P10" s="79"/>
      <c r="Q10" s="79"/>
      <c r="R10" s="147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5.75" thickBot="1" x14ac:dyDescent="0.3">
      <c r="A11" s="881" t="s">
        <v>7</v>
      </c>
      <c r="B11" s="805"/>
      <c r="C11" s="259">
        <v>50</v>
      </c>
      <c r="D11" s="885" t="s">
        <v>259</v>
      </c>
      <c r="E11" s="886"/>
      <c r="F11" s="886"/>
      <c r="G11" s="886"/>
      <c r="H11" s="887"/>
      <c r="I11" s="53"/>
      <c r="J11" s="53"/>
      <c r="K11" s="79"/>
      <c r="L11" s="79"/>
      <c r="M11" s="79"/>
      <c r="N11" s="79"/>
      <c r="O11" s="79"/>
      <c r="P11" s="79"/>
      <c r="Q11" s="79"/>
      <c r="R11" s="147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5.75" customHeight="1" thickBot="1" x14ac:dyDescent="0.3">
      <c r="A12" s="888" t="s">
        <v>8</v>
      </c>
      <c r="B12" s="805"/>
      <c r="C12" s="258">
        <v>50</v>
      </c>
      <c r="D12" s="885" t="s">
        <v>260</v>
      </c>
      <c r="E12" s="886"/>
      <c r="F12" s="886"/>
      <c r="G12" s="886"/>
      <c r="H12" s="887"/>
      <c r="I12" s="53"/>
      <c r="J12" s="53"/>
      <c r="K12" s="79"/>
      <c r="L12" s="79"/>
      <c r="M12" s="79"/>
      <c r="N12" s="79"/>
      <c r="O12" s="79"/>
      <c r="P12" s="79"/>
      <c r="Q12" s="79"/>
      <c r="R12" s="147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5.75" thickBot="1" x14ac:dyDescent="0.3">
      <c r="A13" s="881" t="s">
        <v>224</v>
      </c>
      <c r="B13" s="805"/>
      <c r="C13" s="259">
        <v>20</v>
      </c>
      <c r="D13" s="852" t="s">
        <v>261</v>
      </c>
      <c r="E13" s="853"/>
      <c r="F13" s="853"/>
      <c r="G13" s="853"/>
      <c r="H13" s="854"/>
      <c r="I13" s="53"/>
      <c r="J13" s="53"/>
      <c r="K13" s="79"/>
      <c r="L13" s="79"/>
      <c r="M13" s="79"/>
      <c r="N13" s="79"/>
      <c r="O13" s="79"/>
      <c r="P13" s="79"/>
      <c r="Q13" s="79"/>
      <c r="R13" s="147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5.75" thickBot="1" x14ac:dyDescent="0.3">
      <c r="A14" s="880" t="s">
        <v>9</v>
      </c>
      <c r="B14" s="805"/>
      <c r="C14" s="258">
        <v>1.5</v>
      </c>
      <c r="D14" s="852" t="s">
        <v>262</v>
      </c>
      <c r="E14" s="853"/>
      <c r="F14" s="853"/>
      <c r="G14" s="853"/>
      <c r="H14" s="854"/>
      <c r="I14" s="53"/>
      <c r="J14" s="53"/>
      <c r="K14" s="79"/>
      <c r="L14" s="79"/>
      <c r="M14" s="79"/>
      <c r="N14" s="79"/>
      <c r="O14" s="79"/>
      <c r="P14" s="79"/>
      <c r="Q14" s="79"/>
      <c r="R14" s="147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5.75" customHeight="1" thickBot="1" x14ac:dyDescent="0.3">
      <c r="A15" s="891" t="s">
        <v>147</v>
      </c>
      <c r="B15" s="805"/>
      <c r="C15" s="264" t="s">
        <v>11</v>
      </c>
      <c r="D15" s="885" t="s">
        <v>263</v>
      </c>
      <c r="E15" s="886"/>
      <c r="F15" s="886"/>
      <c r="G15" s="886"/>
      <c r="H15" s="887"/>
      <c r="I15" s="53"/>
      <c r="J15" s="53"/>
      <c r="K15" s="79"/>
      <c r="L15" s="79"/>
      <c r="M15" s="79"/>
      <c r="N15" s="79"/>
      <c r="O15" s="79"/>
      <c r="P15" s="79"/>
      <c r="Q15" s="79"/>
      <c r="R15" s="147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5.75" customHeight="1" thickBot="1" x14ac:dyDescent="0.3">
      <c r="A16" s="892" t="s">
        <v>148</v>
      </c>
      <c r="B16" s="805"/>
      <c r="C16" s="265" t="s">
        <v>13</v>
      </c>
      <c r="D16" s="885" t="s">
        <v>264</v>
      </c>
      <c r="E16" s="886"/>
      <c r="F16" s="886"/>
      <c r="G16" s="886"/>
      <c r="H16" s="887"/>
      <c r="I16" s="53"/>
      <c r="J16" s="53"/>
      <c r="K16" s="79"/>
      <c r="L16" s="79"/>
      <c r="M16" s="79"/>
      <c r="N16" s="79"/>
      <c r="O16" s="79"/>
      <c r="P16" s="79"/>
      <c r="Q16" s="79"/>
      <c r="R16" s="14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5.75" thickBot="1" x14ac:dyDescent="0.3">
      <c r="A17" s="881" t="s">
        <v>14</v>
      </c>
      <c r="B17" s="805"/>
      <c r="C17" s="264" t="s">
        <v>189</v>
      </c>
      <c r="D17" s="885" t="s">
        <v>265</v>
      </c>
      <c r="E17" s="886"/>
      <c r="F17" s="886"/>
      <c r="G17" s="886"/>
      <c r="H17" s="887"/>
      <c r="I17" s="53"/>
      <c r="J17" s="53"/>
      <c r="K17" s="79"/>
      <c r="L17" s="79"/>
      <c r="M17" s="79"/>
      <c r="N17" s="79"/>
      <c r="O17" s="79"/>
      <c r="P17" s="79"/>
      <c r="Q17" s="79"/>
      <c r="R17" s="147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79"/>
      <c r="L18" s="79"/>
      <c r="M18" s="79"/>
      <c r="N18" s="79"/>
      <c r="O18" s="79"/>
      <c r="P18" s="79"/>
      <c r="Q18" s="79"/>
      <c r="R18" s="147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21" x14ac:dyDescent="0.35">
      <c r="A19" s="893" t="s">
        <v>155</v>
      </c>
      <c r="B19" s="894"/>
      <c r="C19" s="894"/>
      <c r="D19" s="894"/>
      <c r="E19" s="894"/>
      <c r="F19" s="894"/>
      <c r="G19" s="894"/>
      <c r="H19" s="895"/>
      <c r="I19" s="111"/>
      <c r="J19" s="53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8"/>
      <c r="J20" s="53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5.75" customHeight="1" thickBot="1" x14ac:dyDescent="0.3">
      <c r="A21" s="11" t="s">
        <v>22</v>
      </c>
      <c r="B21" s="149">
        <v>50</v>
      </c>
      <c r="C21" s="149">
        <v>20</v>
      </c>
      <c r="D21" s="149">
        <v>250</v>
      </c>
      <c r="E21" s="150">
        <v>0.5</v>
      </c>
      <c r="F21" s="151"/>
      <c r="G21" s="152"/>
      <c r="H21" s="153"/>
      <c r="I21" s="154"/>
      <c r="J21" s="53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5.75" customHeight="1" thickBot="1" x14ac:dyDescent="0.3">
      <c r="A22" s="12" t="s">
        <v>23</v>
      </c>
      <c r="B22" s="155"/>
      <c r="C22" s="155"/>
      <c r="D22" s="155"/>
      <c r="E22" s="156"/>
      <c r="F22" s="157"/>
      <c r="G22" s="158"/>
      <c r="H22" s="159"/>
      <c r="I22" s="154"/>
      <c r="J22" s="53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5.75" customHeight="1" thickBot="1" x14ac:dyDescent="0.3">
      <c r="A23" s="11" t="s">
        <v>24</v>
      </c>
      <c r="B23" s="149"/>
      <c r="C23" s="149"/>
      <c r="D23" s="149"/>
      <c r="E23" s="150"/>
      <c r="F23" s="160"/>
      <c r="G23" s="158"/>
      <c r="H23" s="159"/>
      <c r="I23" s="154"/>
      <c r="J23" s="53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5.75" customHeight="1" thickBot="1" x14ac:dyDescent="0.3">
      <c r="A24" s="12" t="s">
        <v>25</v>
      </c>
      <c r="B24" s="155">
        <v>100</v>
      </c>
      <c r="C24" s="155"/>
      <c r="D24" s="155">
        <v>350</v>
      </c>
      <c r="E24" s="161">
        <v>0.5</v>
      </c>
      <c r="F24" s="162">
        <v>50</v>
      </c>
      <c r="G24" s="158"/>
      <c r="H24" s="159"/>
      <c r="I24" s="154"/>
      <c r="J24" s="53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5.75" customHeight="1" thickBot="1" x14ac:dyDescent="0.3">
      <c r="A25" s="11" t="s">
        <v>26</v>
      </c>
      <c r="B25" s="149"/>
      <c r="C25" s="149"/>
      <c r="D25" s="149"/>
      <c r="E25" s="163"/>
      <c r="F25" s="150"/>
      <c r="G25" s="158"/>
      <c r="H25" s="159"/>
      <c r="I25" s="154"/>
      <c r="J25" s="53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5.75" customHeight="1" thickBot="1" x14ac:dyDescent="0.3">
      <c r="A26" s="12" t="s">
        <v>27</v>
      </c>
      <c r="B26" s="155"/>
      <c r="C26" s="155"/>
      <c r="D26" s="155"/>
      <c r="E26" s="161"/>
      <c r="F26" s="156"/>
      <c r="G26" s="158"/>
      <c r="H26" s="159"/>
      <c r="I26" s="154"/>
      <c r="J26" s="53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5.75" customHeight="1" thickBot="1" x14ac:dyDescent="0.3">
      <c r="A27" s="11" t="s">
        <v>28</v>
      </c>
      <c r="B27" s="149">
        <v>120</v>
      </c>
      <c r="C27" s="149">
        <v>5</v>
      </c>
      <c r="D27" s="149">
        <v>400</v>
      </c>
      <c r="E27" s="163">
        <v>0.5</v>
      </c>
      <c r="F27" s="150">
        <v>50</v>
      </c>
      <c r="G27" s="158"/>
      <c r="H27" s="159"/>
      <c r="I27" s="154"/>
      <c r="J27" s="53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5.75" customHeight="1" thickBot="1" x14ac:dyDescent="0.3">
      <c r="A28" s="12" t="s">
        <v>29</v>
      </c>
      <c r="B28" s="155"/>
      <c r="C28" s="155"/>
      <c r="D28" s="155"/>
      <c r="E28" s="161"/>
      <c r="F28" s="156"/>
      <c r="G28" s="158"/>
      <c r="H28" s="159"/>
      <c r="I28" s="154"/>
      <c r="J28" s="53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5.75" customHeight="1" thickBot="1" x14ac:dyDescent="0.3">
      <c r="A29" s="11" t="s">
        <v>30</v>
      </c>
      <c r="B29" s="149"/>
      <c r="C29" s="149"/>
      <c r="D29" s="149"/>
      <c r="E29" s="163"/>
      <c r="F29" s="150"/>
      <c r="G29" s="158"/>
      <c r="H29" s="159"/>
      <c r="I29" s="154"/>
      <c r="J29" s="53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5.75" customHeight="1" thickBot="1" x14ac:dyDescent="0.3">
      <c r="A30" s="12" t="s">
        <v>31</v>
      </c>
      <c r="B30" s="155">
        <v>400</v>
      </c>
      <c r="C30" s="155"/>
      <c r="D30" s="155">
        <v>550</v>
      </c>
      <c r="E30" s="161">
        <v>0.5</v>
      </c>
      <c r="F30" s="156">
        <v>50</v>
      </c>
      <c r="G30" s="158"/>
      <c r="H30" s="159"/>
      <c r="I30" s="154"/>
      <c r="J30" s="53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5.75" customHeight="1" thickBot="1" x14ac:dyDescent="0.3">
      <c r="A31" s="11" t="s">
        <v>32</v>
      </c>
      <c r="B31" s="149"/>
      <c r="C31" s="149"/>
      <c r="D31" s="149"/>
      <c r="E31" s="163"/>
      <c r="F31" s="150"/>
      <c r="G31" s="158"/>
      <c r="H31" s="159"/>
      <c r="I31" s="154"/>
      <c r="J31" s="53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5.75" customHeight="1" thickBot="1" x14ac:dyDescent="0.3">
      <c r="A32" s="12" t="s">
        <v>33</v>
      </c>
      <c r="B32" s="155"/>
      <c r="C32" s="155"/>
      <c r="D32" s="155"/>
      <c r="E32" s="164"/>
      <c r="F32" s="156"/>
      <c r="G32" s="158"/>
      <c r="H32" s="159"/>
      <c r="I32" s="154"/>
      <c r="J32" s="53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5.75" customHeight="1" thickBot="1" x14ac:dyDescent="0.3">
      <c r="A33" s="11" t="s">
        <v>34</v>
      </c>
      <c r="B33" s="149"/>
      <c r="C33" s="149"/>
      <c r="D33" s="165"/>
      <c r="E33" s="166"/>
      <c r="F33" s="167"/>
      <c r="G33" s="168"/>
      <c r="H33" s="169"/>
      <c r="I33" s="154"/>
      <c r="J33" s="53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5.75" customHeight="1" thickBot="1" x14ac:dyDescent="0.3">
      <c r="A34" s="12" t="s">
        <v>35</v>
      </c>
      <c r="B34" s="155">
        <v>30</v>
      </c>
      <c r="C34" s="155"/>
      <c r="D34" s="170">
        <v>600</v>
      </c>
      <c r="E34" s="171"/>
      <c r="F34" s="172">
        <v>40</v>
      </c>
      <c r="G34" s="161">
        <v>4</v>
      </c>
      <c r="H34" s="155">
        <v>305</v>
      </c>
      <c r="I34" s="129">
        <f>G34*H34</f>
        <v>1220</v>
      </c>
      <c r="J34" s="53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5.75" customHeight="1" thickBot="1" x14ac:dyDescent="0.3">
      <c r="A35" s="173" t="s">
        <v>36</v>
      </c>
      <c r="B35" s="174"/>
      <c r="C35" s="174"/>
      <c r="D35" s="175"/>
      <c r="E35" s="176"/>
      <c r="F35" s="177"/>
      <c r="G35" s="178"/>
      <c r="H35" s="179"/>
      <c r="I35" s="92"/>
      <c r="J35" s="180"/>
      <c r="K35" s="181"/>
      <c r="L35" s="181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31.25" customHeight="1" thickBot="1" x14ac:dyDescent="0.3">
      <c r="A36" s="182"/>
      <c r="B36" s="183" t="s">
        <v>266</v>
      </c>
      <c r="C36" s="184" t="s">
        <v>267</v>
      </c>
      <c r="D36" s="185" t="s">
        <v>268</v>
      </c>
      <c r="E36" s="184" t="s">
        <v>269</v>
      </c>
      <c r="F36" s="184" t="s">
        <v>270</v>
      </c>
      <c r="G36" s="186" t="s">
        <v>271</v>
      </c>
      <c r="H36" s="186" t="s">
        <v>272</v>
      </c>
      <c r="I36" s="92"/>
      <c r="J36" s="180"/>
      <c r="K36" s="181"/>
      <c r="L36" s="181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9"/>
      <c r="L37" s="79"/>
      <c r="M37" s="79"/>
      <c r="N37" s="79"/>
      <c r="O37" s="79"/>
      <c r="P37" s="79"/>
      <c r="Q37" s="79"/>
      <c r="R37" s="147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24" customHeight="1" thickBot="1" x14ac:dyDescent="0.4">
      <c r="A38" s="896" t="s">
        <v>154</v>
      </c>
      <c r="B38" s="897"/>
      <c r="C38" s="897"/>
      <c r="D38" s="897"/>
      <c r="E38" s="898"/>
      <c r="F38" s="187"/>
      <c r="G38" s="187"/>
      <c r="H38" s="187"/>
      <c r="I38" s="187"/>
      <c r="J38" s="187"/>
      <c r="K38" s="188"/>
      <c r="L38" s="188"/>
      <c r="M38" s="79"/>
      <c r="N38" s="79"/>
      <c r="O38" s="79"/>
      <c r="P38" s="14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89"/>
      <c r="H39" s="189"/>
      <c r="I39" s="189"/>
      <c r="J39" s="189"/>
      <c r="K39" s="190"/>
      <c r="L39" s="190"/>
      <c r="M39" s="79"/>
      <c r="N39" s="79"/>
      <c r="O39" s="79"/>
      <c r="P39" s="14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5.75" customHeight="1" thickBot="1" x14ac:dyDescent="0.3">
      <c r="A40" s="11" t="s">
        <v>22</v>
      </c>
      <c r="B40" s="259" t="s">
        <v>40</v>
      </c>
      <c r="C40" s="266" t="s">
        <v>98</v>
      </c>
      <c r="D40" s="267" t="s">
        <v>42</v>
      </c>
      <c r="E40" s="268" t="s">
        <v>13</v>
      </c>
      <c r="F40" s="53"/>
      <c r="G40" s="191"/>
      <c r="H40" s="192"/>
      <c r="I40" s="191"/>
      <c r="J40" s="193"/>
      <c r="K40" s="194"/>
      <c r="L40" s="195"/>
      <c r="M40" s="79"/>
      <c r="N40" s="79"/>
      <c r="O40" s="79"/>
      <c r="P40" s="14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5.75" customHeight="1" thickBot="1" x14ac:dyDescent="0.3">
      <c r="A41" s="12" t="s">
        <v>23</v>
      </c>
      <c r="B41" s="258"/>
      <c r="C41" s="269"/>
      <c r="D41" s="270"/>
      <c r="E41" s="271"/>
      <c r="F41" s="53"/>
      <c r="G41" s="191"/>
      <c r="H41" s="192"/>
      <c r="I41" s="191"/>
      <c r="J41" s="193"/>
      <c r="K41" s="194"/>
      <c r="L41" s="195"/>
      <c r="M41" s="79"/>
      <c r="N41" s="79"/>
      <c r="O41" s="79"/>
      <c r="P41" s="147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5.75" customHeight="1" thickBot="1" x14ac:dyDescent="0.3">
      <c r="A42" s="11" t="s">
        <v>24</v>
      </c>
      <c r="B42" s="259"/>
      <c r="C42" s="266"/>
      <c r="D42" s="267"/>
      <c r="E42" s="268"/>
      <c r="F42" s="53"/>
      <c r="G42" s="191"/>
      <c r="H42" s="192"/>
      <c r="I42" s="191"/>
      <c r="J42" s="193"/>
      <c r="K42" s="194"/>
      <c r="L42" s="195"/>
      <c r="M42" s="79"/>
      <c r="N42" s="79"/>
      <c r="O42" s="79"/>
      <c r="P42" s="147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5.75" customHeight="1" thickBot="1" x14ac:dyDescent="0.3">
      <c r="A43" s="12" t="s">
        <v>25</v>
      </c>
      <c r="B43" s="258" t="s">
        <v>105</v>
      </c>
      <c r="C43" s="269" t="s">
        <v>98</v>
      </c>
      <c r="D43" s="270" t="s">
        <v>187</v>
      </c>
      <c r="E43" s="271" t="s">
        <v>11</v>
      </c>
      <c r="F43" s="53"/>
      <c r="G43" s="191"/>
      <c r="H43" s="192"/>
      <c r="I43" s="191"/>
      <c r="J43" s="193"/>
      <c r="K43" s="194"/>
      <c r="L43" s="195"/>
      <c r="M43" s="79"/>
      <c r="N43" s="79"/>
      <c r="O43" s="79"/>
      <c r="P43" s="147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5.75" customHeight="1" thickBot="1" x14ac:dyDescent="0.3">
      <c r="A44" s="11" t="s">
        <v>26</v>
      </c>
      <c r="B44" s="259"/>
      <c r="C44" s="266"/>
      <c r="D44" s="267"/>
      <c r="E44" s="268"/>
      <c r="F44" s="53"/>
      <c r="G44" s="191"/>
      <c r="H44" s="192"/>
      <c r="I44" s="191"/>
      <c r="J44" s="193"/>
      <c r="K44" s="194"/>
      <c r="L44" s="195"/>
      <c r="M44" s="79"/>
      <c r="N44" s="79"/>
      <c r="O44" s="79"/>
      <c r="P44" s="147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5.75" customHeight="1" thickBot="1" x14ac:dyDescent="0.3">
      <c r="A45" s="12" t="s">
        <v>27</v>
      </c>
      <c r="B45" s="258"/>
      <c r="C45" s="269"/>
      <c r="D45" s="270"/>
      <c r="E45" s="271"/>
      <c r="F45" s="53"/>
      <c r="G45" s="191"/>
      <c r="H45" s="192"/>
      <c r="I45" s="191"/>
      <c r="J45" s="193"/>
      <c r="K45" s="194"/>
      <c r="L45" s="195"/>
      <c r="M45" s="79"/>
      <c r="N45" s="79"/>
      <c r="O45" s="79"/>
      <c r="P45" s="147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5.75" customHeight="1" thickBot="1" x14ac:dyDescent="0.3">
      <c r="A46" s="11" t="s">
        <v>28</v>
      </c>
      <c r="B46" s="259" t="s">
        <v>40</v>
      </c>
      <c r="C46" s="266" t="s">
        <v>41</v>
      </c>
      <c r="D46" s="267" t="s">
        <v>42</v>
      </c>
      <c r="E46" s="268" t="s">
        <v>13</v>
      </c>
      <c r="F46" s="53"/>
      <c r="G46" s="191"/>
      <c r="H46" s="192"/>
      <c r="I46" s="191"/>
      <c r="J46" s="193"/>
      <c r="K46" s="194"/>
      <c r="L46" s="195"/>
      <c r="M46" s="79"/>
      <c r="N46" s="79"/>
      <c r="O46" s="79"/>
      <c r="P46" s="147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5.75" customHeight="1" thickBot="1" x14ac:dyDescent="0.3">
      <c r="A47" s="12" t="s">
        <v>29</v>
      </c>
      <c r="B47" s="258"/>
      <c r="C47" s="269"/>
      <c r="D47" s="270"/>
      <c r="E47" s="271"/>
      <c r="F47" s="53"/>
      <c r="G47" s="191"/>
      <c r="H47" s="192"/>
      <c r="I47" s="191"/>
      <c r="J47" s="193"/>
      <c r="K47" s="194"/>
      <c r="L47" s="195"/>
      <c r="M47" s="79"/>
      <c r="N47" s="79"/>
      <c r="O47" s="79"/>
      <c r="P47" s="147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.75" customHeight="1" thickBot="1" x14ac:dyDescent="0.3">
      <c r="A48" s="11" t="s">
        <v>30</v>
      </c>
      <c r="B48" s="259"/>
      <c r="C48" s="266"/>
      <c r="D48" s="267"/>
      <c r="E48" s="268"/>
      <c r="F48" s="53"/>
      <c r="G48" s="191"/>
      <c r="H48" s="192"/>
      <c r="I48" s="191"/>
      <c r="J48" s="193"/>
      <c r="K48" s="194"/>
      <c r="L48" s="195"/>
      <c r="M48" s="79"/>
      <c r="N48" s="79"/>
      <c r="O48" s="79"/>
      <c r="P48" s="147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537" ht="15.75" customHeight="1" thickBot="1" x14ac:dyDescent="0.3">
      <c r="A49" s="12" t="s">
        <v>31</v>
      </c>
      <c r="B49" s="258" t="s">
        <v>100</v>
      </c>
      <c r="C49" s="272" t="s">
        <v>99</v>
      </c>
      <c r="D49" s="270" t="s">
        <v>102</v>
      </c>
      <c r="E49" s="271" t="s">
        <v>11</v>
      </c>
      <c r="F49" s="53"/>
      <c r="G49" s="191"/>
      <c r="H49" s="192"/>
      <c r="I49" s="191"/>
      <c r="J49" s="193"/>
      <c r="K49" s="194"/>
      <c r="L49" s="195"/>
      <c r="M49" s="79"/>
      <c r="N49" s="79"/>
      <c r="O49" s="79"/>
      <c r="P49" s="147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537" ht="15.75" customHeight="1" thickBot="1" x14ac:dyDescent="0.3">
      <c r="A50" s="11" t="s">
        <v>32</v>
      </c>
      <c r="B50" s="259"/>
      <c r="C50" s="273"/>
      <c r="D50" s="267"/>
      <c r="E50" s="268"/>
      <c r="F50" s="53"/>
      <c r="G50" s="191"/>
      <c r="H50" s="192"/>
      <c r="I50" s="191"/>
      <c r="J50" s="193"/>
      <c r="K50" s="194"/>
      <c r="L50" s="195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537" ht="15.75" customHeight="1" thickBot="1" x14ac:dyDescent="0.3">
      <c r="A51" s="12" t="s">
        <v>33</v>
      </c>
      <c r="B51" s="258"/>
      <c r="C51" s="272"/>
      <c r="D51" s="270"/>
      <c r="E51" s="271"/>
      <c r="F51" s="53"/>
      <c r="G51" s="191"/>
      <c r="H51" s="192"/>
      <c r="I51" s="191"/>
      <c r="J51" s="193"/>
      <c r="K51" s="194"/>
      <c r="L51" s="195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537" ht="15.75" customHeight="1" thickBot="1" x14ac:dyDescent="0.3">
      <c r="A52" s="11" t="s">
        <v>34</v>
      </c>
      <c r="B52" s="259" t="s">
        <v>105</v>
      </c>
      <c r="C52" s="266" t="s">
        <v>98</v>
      </c>
      <c r="D52" s="267" t="s">
        <v>42</v>
      </c>
      <c r="E52" s="268" t="s">
        <v>13</v>
      </c>
      <c r="F52" s="53"/>
      <c r="G52" s="191"/>
      <c r="H52" s="192"/>
      <c r="I52" s="191"/>
      <c r="J52" s="193"/>
      <c r="K52" s="194"/>
      <c r="L52" s="195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537" ht="15.75" customHeight="1" thickBot="1" x14ac:dyDescent="0.3">
      <c r="A53" s="12" t="s">
        <v>35</v>
      </c>
      <c r="B53" s="258"/>
      <c r="C53" s="269"/>
      <c r="D53" s="270"/>
      <c r="E53" s="271"/>
      <c r="F53" s="53"/>
      <c r="G53" s="191"/>
      <c r="H53" s="192"/>
      <c r="I53" s="191"/>
      <c r="J53" s="193"/>
      <c r="K53" s="194"/>
      <c r="L53" s="195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537" ht="15.75" customHeight="1" thickBot="1" x14ac:dyDescent="0.3">
      <c r="A54" s="11" t="s">
        <v>36</v>
      </c>
      <c r="B54" s="274"/>
      <c r="C54" s="275"/>
      <c r="D54" s="276"/>
      <c r="E54" s="277"/>
      <c r="F54" s="53"/>
      <c r="G54" s="191"/>
      <c r="H54" s="192"/>
      <c r="I54" s="191"/>
      <c r="J54" s="193"/>
      <c r="K54" s="194"/>
      <c r="L54" s="195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537" ht="80.25" customHeight="1" thickBot="1" x14ac:dyDescent="0.3">
      <c r="A55" s="182"/>
      <c r="B55" s="196" t="s">
        <v>273</v>
      </c>
      <c r="C55" s="196" t="s">
        <v>274</v>
      </c>
      <c r="D55" s="196" t="s">
        <v>275</v>
      </c>
      <c r="E55" s="196" t="s">
        <v>276</v>
      </c>
      <c r="F55" s="53"/>
      <c r="G55" s="191"/>
      <c r="H55" s="192"/>
      <c r="I55" s="191"/>
      <c r="J55" s="193"/>
      <c r="K55" s="194"/>
      <c r="L55" s="195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537" ht="326.25" customHeight="1" thickBot="1" x14ac:dyDescent="0.3">
      <c r="A56" s="182"/>
      <c r="B56" s="197" t="s">
        <v>277</v>
      </c>
      <c r="C56" s="197" t="s">
        <v>278</v>
      </c>
      <c r="D56" s="197" t="s">
        <v>279</v>
      </c>
      <c r="E56" s="198" t="s">
        <v>280</v>
      </c>
      <c r="F56" s="53"/>
      <c r="G56" s="191"/>
      <c r="H56" s="192"/>
      <c r="I56" s="191"/>
      <c r="J56" s="193"/>
      <c r="K56" s="194"/>
      <c r="L56" s="195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537" s="55" customFormat="1" ht="14.25" customHeight="1" thickBot="1" x14ac:dyDescent="0.3">
      <c r="A57" s="182"/>
      <c r="B57" s="199"/>
      <c r="C57" s="200"/>
      <c r="D57" s="201"/>
      <c r="E57" s="202"/>
      <c r="F57" s="202"/>
      <c r="G57" s="202"/>
      <c r="H57" s="202"/>
      <c r="I57" s="203"/>
      <c r="J57" s="202"/>
      <c r="K57" s="204"/>
      <c r="L57" s="202"/>
      <c r="M57" s="204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45"/>
      <c r="FG57" s="145"/>
      <c r="FH57" s="145"/>
      <c r="FI57" s="145"/>
      <c r="FJ57" s="145"/>
      <c r="FK57" s="145"/>
      <c r="FL57" s="145"/>
      <c r="FM57" s="145"/>
      <c r="FN57" s="145"/>
      <c r="FO57" s="145"/>
      <c r="FP57" s="145"/>
      <c r="FQ57" s="145"/>
      <c r="FR57" s="145"/>
      <c r="FS57" s="145"/>
      <c r="FT57" s="145"/>
      <c r="FU57" s="145"/>
      <c r="FV57" s="145"/>
      <c r="FW57" s="145"/>
      <c r="FX57" s="145"/>
      <c r="FY57" s="145"/>
      <c r="FZ57" s="145"/>
      <c r="GA57" s="145"/>
      <c r="GB57" s="145"/>
      <c r="GC57" s="145"/>
      <c r="GD57" s="145"/>
      <c r="GE57" s="145"/>
      <c r="GF57" s="145"/>
      <c r="GG57" s="145"/>
      <c r="GH57" s="145"/>
      <c r="GI57" s="145"/>
      <c r="GJ57" s="145"/>
      <c r="GK57" s="145"/>
      <c r="GL57" s="145"/>
      <c r="GM57" s="145"/>
      <c r="GN57" s="145"/>
      <c r="GO57" s="145"/>
      <c r="GP57" s="145"/>
      <c r="GQ57" s="145"/>
      <c r="GR57" s="145"/>
      <c r="GS57" s="145"/>
      <c r="GT57" s="145"/>
      <c r="GU57" s="145"/>
      <c r="GV57" s="145"/>
      <c r="GW57" s="145"/>
      <c r="GX57" s="145"/>
      <c r="GY57" s="145"/>
      <c r="GZ57" s="145"/>
      <c r="HA57" s="145"/>
      <c r="HB57" s="145"/>
      <c r="HC57" s="145"/>
      <c r="HD57" s="145"/>
      <c r="HE57" s="145"/>
      <c r="HF57" s="145"/>
      <c r="HG57" s="145"/>
      <c r="HH57" s="145"/>
      <c r="HI57" s="145"/>
      <c r="HJ57" s="145"/>
      <c r="HK57" s="145"/>
      <c r="HL57" s="145"/>
      <c r="HM57" s="145"/>
      <c r="HN57" s="145"/>
      <c r="HO57" s="145"/>
      <c r="HP57" s="145"/>
      <c r="HQ57" s="145"/>
      <c r="HR57" s="145"/>
      <c r="HS57" s="145"/>
      <c r="HT57" s="145"/>
      <c r="HU57" s="145"/>
      <c r="HV57" s="145"/>
      <c r="HW57" s="145"/>
      <c r="HX57" s="145"/>
      <c r="HY57" s="145"/>
      <c r="HZ57" s="145"/>
      <c r="IA57" s="145"/>
      <c r="IB57" s="145"/>
      <c r="IC57" s="145"/>
      <c r="ID57" s="145"/>
      <c r="IE57" s="145"/>
      <c r="IF57" s="145"/>
      <c r="IG57" s="145"/>
      <c r="IH57" s="145"/>
      <c r="II57" s="145"/>
      <c r="IJ57" s="145"/>
      <c r="IK57" s="145"/>
      <c r="IL57" s="145"/>
      <c r="IM57" s="145"/>
      <c r="IN57" s="145"/>
      <c r="IO57" s="145"/>
      <c r="IP57" s="145"/>
      <c r="IQ57" s="145"/>
      <c r="IR57" s="145"/>
      <c r="IS57" s="145"/>
      <c r="IT57" s="145"/>
      <c r="IU57" s="145"/>
      <c r="IV57" s="145"/>
      <c r="IW57" s="145"/>
      <c r="IX57" s="145"/>
      <c r="IY57" s="145"/>
      <c r="IZ57" s="145"/>
      <c r="JA57" s="145"/>
      <c r="JB57" s="145"/>
      <c r="JC57" s="145"/>
      <c r="JD57" s="145"/>
      <c r="JE57" s="145"/>
      <c r="JF57" s="145"/>
      <c r="JG57" s="145"/>
      <c r="JH57" s="145"/>
      <c r="JI57" s="145"/>
      <c r="JJ57" s="145"/>
      <c r="JK57" s="145"/>
      <c r="JL57" s="145"/>
      <c r="JM57" s="145"/>
      <c r="JN57" s="145"/>
      <c r="JO57" s="145"/>
      <c r="JP57" s="145"/>
      <c r="JQ57" s="145"/>
      <c r="JR57" s="145"/>
      <c r="JS57" s="145"/>
      <c r="JT57" s="145"/>
      <c r="JU57" s="145"/>
      <c r="JV57" s="145"/>
      <c r="JW57" s="145"/>
      <c r="JX57" s="145"/>
      <c r="JY57" s="145"/>
      <c r="JZ57" s="145"/>
      <c r="KA57" s="145"/>
      <c r="KB57" s="145"/>
      <c r="KC57" s="145"/>
      <c r="KD57" s="145"/>
      <c r="KE57" s="145"/>
      <c r="KF57" s="145"/>
      <c r="KG57" s="145"/>
      <c r="KH57" s="145"/>
      <c r="KI57" s="145"/>
      <c r="KJ57" s="145"/>
      <c r="KK57" s="145"/>
      <c r="KL57" s="145"/>
      <c r="KM57" s="145"/>
      <c r="KN57" s="145"/>
      <c r="KO57" s="145"/>
      <c r="KP57" s="145"/>
      <c r="KQ57" s="145"/>
      <c r="KR57" s="145"/>
      <c r="KS57" s="145"/>
      <c r="KT57" s="145"/>
      <c r="KU57" s="145"/>
      <c r="KV57" s="145"/>
      <c r="KW57" s="145"/>
      <c r="KX57" s="145"/>
      <c r="KY57" s="145"/>
      <c r="KZ57" s="145"/>
      <c r="LA57" s="145"/>
      <c r="LB57" s="145"/>
      <c r="LC57" s="145"/>
      <c r="LD57" s="145"/>
      <c r="LE57" s="145"/>
      <c r="LF57" s="145"/>
      <c r="LG57" s="145"/>
      <c r="LH57" s="145"/>
      <c r="LI57" s="145"/>
      <c r="LJ57" s="145"/>
      <c r="LK57" s="145"/>
      <c r="LL57" s="145"/>
      <c r="LM57" s="145"/>
      <c r="LN57" s="145"/>
      <c r="LO57" s="145"/>
      <c r="LP57" s="145"/>
      <c r="LQ57" s="145"/>
      <c r="LR57" s="145"/>
      <c r="LS57" s="145"/>
      <c r="LT57" s="145"/>
      <c r="LU57" s="145"/>
      <c r="LV57" s="145"/>
      <c r="LW57" s="145"/>
      <c r="LX57" s="145"/>
      <c r="LY57" s="145"/>
      <c r="LZ57" s="145"/>
      <c r="MA57" s="145"/>
      <c r="MB57" s="145"/>
      <c r="MC57" s="145"/>
      <c r="MD57" s="145"/>
      <c r="ME57" s="145"/>
      <c r="MF57" s="145"/>
      <c r="MG57" s="145"/>
      <c r="MH57" s="145"/>
      <c r="MI57" s="145"/>
      <c r="MJ57" s="145"/>
      <c r="MK57" s="145"/>
      <c r="ML57" s="145"/>
      <c r="MM57" s="145"/>
      <c r="MN57" s="145"/>
      <c r="MO57" s="145"/>
      <c r="MP57" s="145"/>
      <c r="MQ57" s="145"/>
      <c r="MR57" s="145"/>
      <c r="MS57" s="145"/>
      <c r="MT57" s="145"/>
      <c r="MU57" s="145"/>
      <c r="MV57" s="145"/>
      <c r="MW57" s="145"/>
      <c r="MX57" s="145"/>
      <c r="MY57" s="145"/>
      <c r="MZ57" s="145"/>
      <c r="NA57" s="145"/>
      <c r="NB57" s="145"/>
      <c r="NC57" s="145"/>
      <c r="ND57" s="145"/>
      <c r="NE57" s="145"/>
      <c r="NF57" s="145"/>
      <c r="NG57" s="145"/>
      <c r="NH57" s="145"/>
      <c r="NI57" s="145"/>
      <c r="NJ57" s="145"/>
      <c r="NK57" s="145"/>
      <c r="NL57" s="145"/>
      <c r="NM57" s="145"/>
      <c r="NN57" s="145"/>
      <c r="NO57" s="145"/>
      <c r="NP57" s="145"/>
      <c r="NQ57" s="145"/>
      <c r="NR57" s="145"/>
      <c r="NS57" s="145"/>
      <c r="NT57" s="145"/>
      <c r="NU57" s="145"/>
      <c r="NV57" s="145"/>
      <c r="NW57" s="145"/>
      <c r="NX57" s="145"/>
      <c r="NY57" s="145"/>
      <c r="NZ57" s="145"/>
      <c r="OA57" s="145"/>
      <c r="OB57" s="145"/>
      <c r="OC57" s="145"/>
      <c r="OD57" s="145"/>
      <c r="OE57" s="145"/>
      <c r="OF57" s="145"/>
      <c r="OG57" s="145"/>
      <c r="OH57" s="145"/>
      <c r="OI57" s="145"/>
      <c r="OJ57" s="145"/>
      <c r="OK57" s="145"/>
      <c r="OL57" s="145"/>
      <c r="OM57" s="145"/>
      <c r="ON57" s="145"/>
      <c r="OO57" s="145"/>
      <c r="OP57" s="145"/>
      <c r="OQ57" s="145"/>
      <c r="OR57" s="145"/>
      <c r="OS57" s="145"/>
      <c r="OT57" s="145"/>
      <c r="OU57" s="145"/>
      <c r="OV57" s="145"/>
      <c r="OW57" s="145"/>
      <c r="OX57" s="145"/>
      <c r="OY57" s="145"/>
      <c r="OZ57" s="145"/>
      <c r="PA57" s="145"/>
      <c r="PB57" s="145"/>
      <c r="PC57" s="145"/>
      <c r="PD57" s="145"/>
      <c r="PE57" s="145"/>
      <c r="PF57" s="145"/>
      <c r="PG57" s="145"/>
      <c r="PH57" s="145"/>
      <c r="PI57" s="145"/>
      <c r="PJ57" s="145"/>
      <c r="PK57" s="145"/>
      <c r="PL57" s="145"/>
      <c r="PM57" s="145"/>
      <c r="PN57" s="145"/>
      <c r="PO57" s="145"/>
      <c r="PP57" s="145"/>
      <c r="PQ57" s="145"/>
      <c r="PR57" s="145"/>
      <c r="PS57" s="145"/>
      <c r="PT57" s="145"/>
      <c r="PU57" s="145"/>
      <c r="PV57" s="145"/>
      <c r="PW57" s="145"/>
      <c r="PX57" s="145"/>
      <c r="PY57" s="145"/>
      <c r="PZ57" s="145"/>
      <c r="QA57" s="145"/>
      <c r="QB57" s="145"/>
      <c r="QC57" s="145"/>
      <c r="QD57" s="145"/>
      <c r="QE57" s="145"/>
      <c r="QF57" s="145"/>
      <c r="QG57" s="145"/>
      <c r="QH57" s="145"/>
      <c r="QI57" s="145"/>
      <c r="QJ57" s="145"/>
      <c r="QK57" s="145"/>
      <c r="QL57" s="145"/>
      <c r="QM57" s="145"/>
      <c r="QN57" s="145"/>
      <c r="QO57" s="145"/>
      <c r="QP57" s="145"/>
      <c r="QQ57" s="145"/>
      <c r="QR57" s="145"/>
      <c r="QS57" s="145"/>
      <c r="QT57" s="145"/>
      <c r="QU57" s="145"/>
      <c r="QV57" s="145"/>
      <c r="QW57" s="145"/>
      <c r="QX57" s="145"/>
      <c r="QY57" s="145"/>
      <c r="QZ57" s="145"/>
      <c r="RA57" s="145"/>
      <c r="RB57" s="145"/>
      <c r="RC57" s="145"/>
      <c r="RD57" s="145"/>
      <c r="RE57" s="145"/>
      <c r="RF57" s="145"/>
      <c r="RG57" s="145"/>
      <c r="RH57" s="145"/>
      <c r="RI57" s="145"/>
      <c r="RJ57" s="145"/>
      <c r="RK57" s="145"/>
      <c r="RL57" s="145"/>
      <c r="RM57" s="145"/>
      <c r="RN57" s="145"/>
      <c r="RO57" s="145"/>
      <c r="RP57" s="145"/>
      <c r="RQ57" s="145"/>
      <c r="RR57" s="145"/>
      <c r="RS57" s="145"/>
      <c r="RT57" s="145"/>
      <c r="RU57" s="145"/>
      <c r="RV57" s="145"/>
      <c r="RW57" s="145"/>
      <c r="RX57" s="145"/>
      <c r="RY57" s="145"/>
      <c r="RZ57" s="145"/>
      <c r="SA57" s="145"/>
      <c r="SB57" s="145"/>
      <c r="SC57" s="145"/>
      <c r="SD57" s="145"/>
      <c r="SE57" s="145"/>
      <c r="SF57" s="145"/>
      <c r="SG57" s="145"/>
      <c r="SH57" s="145"/>
      <c r="SI57" s="145"/>
      <c r="SJ57" s="145"/>
      <c r="SK57" s="145"/>
      <c r="SL57" s="145"/>
      <c r="SM57" s="145"/>
      <c r="SN57" s="145"/>
      <c r="SO57" s="145"/>
      <c r="SP57" s="145"/>
      <c r="SQ57" s="145"/>
      <c r="SR57" s="145"/>
      <c r="SS57" s="145"/>
      <c r="ST57" s="145"/>
      <c r="SU57" s="145"/>
      <c r="SV57" s="145"/>
      <c r="SW57" s="145"/>
      <c r="SX57" s="145"/>
      <c r="SY57" s="145"/>
      <c r="SZ57" s="145"/>
      <c r="TA57" s="145"/>
      <c r="TB57" s="145"/>
      <c r="TC57" s="145"/>
      <c r="TD57" s="145"/>
      <c r="TE57" s="145"/>
      <c r="TF57" s="145"/>
      <c r="TG57" s="145"/>
      <c r="TH57" s="145"/>
      <c r="TI57" s="145"/>
      <c r="TJ57" s="145"/>
      <c r="TK57" s="145"/>
      <c r="TL57" s="145"/>
      <c r="TM57" s="145"/>
      <c r="TN57" s="145"/>
      <c r="TO57" s="145"/>
      <c r="TP57" s="145"/>
      <c r="TQ57" s="145"/>
    </row>
    <row r="58" spans="1:537" ht="20.25" customHeight="1" thickBot="1" x14ac:dyDescent="0.4">
      <c r="A58" s="899" t="s">
        <v>153</v>
      </c>
      <c r="B58" s="900"/>
      <c r="C58" s="900"/>
      <c r="D58" s="900"/>
      <c r="E58" s="900"/>
      <c r="F58" s="900"/>
      <c r="G58" s="900"/>
      <c r="H58" s="187"/>
      <c r="I58" s="187"/>
      <c r="J58" s="187"/>
      <c r="K58" s="188"/>
      <c r="L58" s="188"/>
      <c r="M58" s="188"/>
      <c r="N58" s="188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9"/>
      <c r="I59" s="189"/>
      <c r="J59" s="189"/>
      <c r="K59" s="190"/>
      <c r="L59" s="190"/>
      <c r="M59" s="194"/>
      <c r="N59" s="195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537" ht="15.75" thickBot="1" x14ac:dyDescent="0.3">
      <c r="A60" s="11" t="s">
        <v>22</v>
      </c>
      <c r="B60" s="278" t="s">
        <v>49</v>
      </c>
      <c r="C60" s="273">
        <v>100</v>
      </c>
      <c r="D60" s="279"/>
      <c r="E60" s="280"/>
      <c r="F60" s="281"/>
      <c r="G60" s="282"/>
      <c r="H60" s="890"/>
      <c r="I60" s="205"/>
      <c r="J60" s="193"/>
      <c r="K60" s="194"/>
      <c r="L60" s="195"/>
      <c r="M60" s="194"/>
      <c r="N60" s="195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537" ht="15.75" thickBot="1" x14ac:dyDescent="0.3">
      <c r="A61" s="12" t="s">
        <v>23</v>
      </c>
      <c r="B61" s="283"/>
      <c r="C61" s="272"/>
      <c r="D61" s="284"/>
      <c r="E61" s="285"/>
      <c r="F61" s="286"/>
      <c r="G61" s="287"/>
      <c r="H61" s="890"/>
      <c r="I61" s="205"/>
      <c r="J61" s="193"/>
      <c r="K61" s="194"/>
      <c r="L61" s="195"/>
      <c r="M61" s="194"/>
      <c r="N61" s="195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537" ht="15.75" thickBot="1" x14ac:dyDescent="0.3">
      <c r="A62" s="11" t="s">
        <v>24</v>
      </c>
      <c r="B62" s="278"/>
      <c r="C62" s="273"/>
      <c r="D62" s="279"/>
      <c r="E62" s="280"/>
      <c r="F62" s="281"/>
      <c r="G62" s="282"/>
      <c r="H62" s="890"/>
      <c r="I62" s="205"/>
      <c r="J62" s="193"/>
      <c r="K62" s="194"/>
      <c r="L62" s="195"/>
      <c r="M62" s="194"/>
      <c r="N62" s="195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537" ht="15.75" thickBot="1" x14ac:dyDescent="0.3">
      <c r="A63" s="12" t="s">
        <v>25</v>
      </c>
      <c r="B63" s="283" t="s">
        <v>49</v>
      </c>
      <c r="C63" s="272">
        <v>50</v>
      </c>
      <c r="D63" s="284" t="s">
        <v>103</v>
      </c>
      <c r="E63" s="285">
        <v>30</v>
      </c>
      <c r="F63" s="286" t="s">
        <v>119</v>
      </c>
      <c r="G63" s="287">
        <v>20</v>
      </c>
      <c r="H63" s="890"/>
      <c r="I63" s="205"/>
      <c r="J63" s="193"/>
      <c r="K63" s="194"/>
      <c r="L63" s="195"/>
      <c r="M63" s="194"/>
      <c r="N63" s="195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537" ht="15.75" thickBot="1" x14ac:dyDescent="0.3">
      <c r="A64" s="11" t="s">
        <v>26</v>
      </c>
      <c r="B64" s="278"/>
      <c r="C64" s="273"/>
      <c r="D64" s="279"/>
      <c r="E64" s="280"/>
      <c r="F64" s="281"/>
      <c r="G64" s="282"/>
      <c r="H64" s="890"/>
      <c r="I64" s="205"/>
      <c r="J64" s="193"/>
      <c r="K64" s="194"/>
      <c r="L64" s="195"/>
      <c r="M64" s="194"/>
      <c r="N64" s="195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537" ht="15.75" thickBot="1" x14ac:dyDescent="0.3">
      <c r="A65" s="12" t="s">
        <v>27</v>
      </c>
      <c r="B65" s="283"/>
      <c r="C65" s="272"/>
      <c r="D65" s="284"/>
      <c r="E65" s="285"/>
      <c r="F65" s="286"/>
      <c r="G65" s="287"/>
      <c r="H65" s="890"/>
      <c r="I65" s="205"/>
      <c r="J65" s="193"/>
      <c r="K65" s="194"/>
      <c r="L65" s="195"/>
      <c r="M65" s="194"/>
      <c r="N65" s="195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537" ht="15.75" thickBot="1" x14ac:dyDescent="0.3">
      <c r="A66" s="11" t="s">
        <v>28</v>
      </c>
      <c r="B66" s="278" t="s">
        <v>49</v>
      </c>
      <c r="C66" s="273">
        <v>100</v>
      </c>
      <c r="D66" s="279"/>
      <c r="E66" s="280"/>
      <c r="F66" s="281"/>
      <c r="G66" s="282"/>
      <c r="H66" s="890"/>
      <c r="I66" s="205"/>
      <c r="J66" s="193"/>
      <c r="K66" s="194"/>
      <c r="L66" s="195"/>
      <c r="M66" s="194"/>
      <c r="N66" s="195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537" ht="15.75" thickBot="1" x14ac:dyDescent="0.3">
      <c r="A67" s="12" t="s">
        <v>29</v>
      </c>
      <c r="B67" s="283"/>
      <c r="C67" s="272"/>
      <c r="D67" s="284"/>
      <c r="E67" s="285"/>
      <c r="F67" s="286"/>
      <c r="G67" s="287"/>
      <c r="H67" s="890"/>
      <c r="I67" s="205"/>
      <c r="J67" s="193"/>
      <c r="K67" s="194"/>
      <c r="L67" s="195"/>
      <c r="M67" s="194"/>
      <c r="N67" s="195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537" ht="15.75" thickBot="1" x14ac:dyDescent="0.3">
      <c r="A68" s="11" t="s">
        <v>30</v>
      </c>
      <c r="B68" s="278"/>
      <c r="C68" s="273"/>
      <c r="D68" s="279"/>
      <c r="E68" s="280"/>
      <c r="F68" s="281"/>
      <c r="G68" s="282"/>
      <c r="H68" s="890"/>
      <c r="I68" s="205"/>
      <c r="J68" s="193"/>
      <c r="K68" s="194"/>
      <c r="L68" s="195"/>
      <c r="M68" s="194"/>
      <c r="N68" s="195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537" ht="15.75" thickBot="1" x14ac:dyDescent="0.3">
      <c r="A69" s="12" t="s">
        <v>31</v>
      </c>
      <c r="B69" s="283" t="s">
        <v>103</v>
      </c>
      <c r="C69" s="272">
        <v>100</v>
      </c>
      <c r="D69" s="284"/>
      <c r="E69" s="285"/>
      <c r="F69" s="286"/>
      <c r="G69" s="287"/>
      <c r="H69" s="890"/>
      <c r="I69" s="205"/>
      <c r="J69" s="193"/>
      <c r="K69" s="194"/>
      <c r="L69" s="195"/>
      <c r="M69" s="194"/>
      <c r="N69" s="195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537" ht="15.75" thickBot="1" x14ac:dyDescent="0.3">
      <c r="A70" s="11" t="s">
        <v>32</v>
      </c>
      <c r="B70" s="278"/>
      <c r="C70" s="273"/>
      <c r="D70" s="279"/>
      <c r="E70" s="280"/>
      <c r="F70" s="281"/>
      <c r="G70" s="282"/>
      <c r="H70" s="890"/>
      <c r="I70" s="205"/>
      <c r="J70" s="193"/>
      <c r="K70" s="194"/>
      <c r="L70" s="195"/>
      <c r="M70" s="194"/>
      <c r="N70" s="195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537" ht="15.75" thickBot="1" x14ac:dyDescent="0.3">
      <c r="A71" s="12" t="s">
        <v>33</v>
      </c>
      <c r="B71" s="283"/>
      <c r="C71" s="272"/>
      <c r="D71" s="284"/>
      <c r="E71" s="285"/>
      <c r="F71" s="286"/>
      <c r="G71" s="288"/>
      <c r="H71" s="890"/>
      <c r="I71" s="205"/>
      <c r="J71" s="193"/>
      <c r="K71" s="194"/>
      <c r="L71" s="195"/>
      <c r="M71" s="194"/>
      <c r="N71" s="195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537" ht="15.75" thickBot="1" x14ac:dyDescent="0.3">
      <c r="A72" s="11" t="s">
        <v>34</v>
      </c>
      <c r="B72" s="278" t="s">
        <v>49</v>
      </c>
      <c r="C72" s="273">
        <v>100</v>
      </c>
      <c r="D72" s="279"/>
      <c r="E72" s="280"/>
      <c r="F72" s="281"/>
      <c r="G72" s="289"/>
      <c r="H72" s="890"/>
      <c r="I72" s="205"/>
      <c r="J72" s="193"/>
      <c r="K72" s="194"/>
      <c r="L72" s="195"/>
      <c r="M72" s="194"/>
      <c r="N72" s="195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537" ht="15.75" thickBot="1" x14ac:dyDescent="0.3">
      <c r="A73" s="12" t="s">
        <v>35</v>
      </c>
      <c r="B73" s="283"/>
      <c r="C73" s="272"/>
      <c r="D73" s="284"/>
      <c r="E73" s="285"/>
      <c r="F73" s="286"/>
      <c r="G73" s="287"/>
      <c r="H73" s="890"/>
      <c r="I73" s="205"/>
      <c r="J73" s="193"/>
      <c r="K73" s="194"/>
      <c r="L73" s="195"/>
      <c r="M73" s="194"/>
      <c r="N73" s="195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537" ht="15.75" thickBot="1" x14ac:dyDescent="0.3">
      <c r="A74" s="206" t="s">
        <v>36</v>
      </c>
      <c r="B74" s="278"/>
      <c r="C74" s="290"/>
      <c r="D74" s="279"/>
      <c r="E74" s="290"/>
      <c r="F74" s="281"/>
      <c r="G74" s="291"/>
      <c r="H74" s="890"/>
      <c r="I74" s="205"/>
      <c r="J74" s="193"/>
      <c r="K74" s="194"/>
      <c r="L74" s="195"/>
      <c r="M74" s="194"/>
      <c r="N74" s="195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537" ht="102.75" thickBot="1" x14ac:dyDescent="0.3">
      <c r="A75" s="207" t="s">
        <v>281</v>
      </c>
      <c r="B75" s="208" t="s">
        <v>282</v>
      </c>
      <c r="C75" s="209" t="s">
        <v>283</v>
      </c>
      <c r="D75" s="208" t="s">
        <v>282</v>
      </c>
      <c r="E75" s="209" t="s">
        <v>284</v>
      </c>
      <c r="F75" s="208" t="s">
        <v>282</v>
      </c>
      <c r="G75" s="209" t="s">
        <v>285</v>
      </c>
      <c r="H75" s="191"/>
      <c r="I75" s="205"/>
      <c r="J75" s="193"/>
      <c r="K75" s="194"/>
      <c r="L75" s="195"/>
      <c r="M75" s="194"/>
      <c r="N75" s="195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537" s="212" customFormat="1" ht="15.75" customHeight="1" thickBot="1" x14ac:dyDescent="0.3">
      <c r="A76" s="901" t="s">
        <v>286</v>
      </c>
      <c r="B76" s="902"/>
      <c r="C76" s="902"/>
      <c r="D76" s="902"/>
      <c r="E76" s="902"/>
      <c r="F76" s="902"/>
      <c r="G76" s="903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10"/>
      <c r="FN76" s="210"/>
      <c r="FO76" s="210"/>
      <c r="FP76" s="210"/>
      <c r="FQ76" s="210"/>
      <c r="FR76" s="210"/>
      <c r="FS76" s="210"/>
      <c r="FT76" s="210"/>
      <c r="FU76" s="210"/>
      <c r="FV76" s="210"/>
      <c r="FW76" s="210"/>
      <c r="FX76" s="210"/>
      <c r="FY76" s="210"/>
      <c r="FZ76" s="210"/>
      <c r="GA76" s="210"/>
      <c r="GB76" s="210"/>
      <c r="GC76" s="210"/>
      <c r="GD76" s="210"/>
      <c r="GE76" s="210"/>
      <c r="GF76" s="210"/>
      <c r="GG76" s="210"/>
      <c r="GH76" s="210"/>
      <c r="GI76" s="210"/>
      <c r="GJ76" s="210"/>
      <c r="GK76" s="210"/>
      <c r="GL76" s="210"/>
      <c r="GM76" s="210"/>
      <c r="GN76" s="210"/>
      <c r="GO76" s="210"/>
      <c r="GP76" s="210"/>
      <c r="GQ76" s="210"/>
      <c r="GR76" s="210"/>
      <c r="GS76" s="210"/>
      <c r="GT76" s="210"/>
      <c r="GU76" s="210"/>
      <c r="GV76" s="210"/>
      <c r="GW76" s="210"/>
      <c r="GX76" s="210"/>
      <c r="GY76" s="210"/>
      <c r="GZ76" s="210"/>
      <c r="HA76" s="210"/>
      <c r="HB76" s="210"/>
      <c r="HC76" s="210"/>
      <c r="HD76" s="210"/>
      <c r="HE76" s="210"/>
      <c r="HF76" s="210"/>
      <c r="HG76" s="210"/>
      <c r="HH76" s="210"/>
      <c r="HI76" s="210"/>
      <c r="HJ76" s="210"/>
      <c r="HK76" s="210"/>
      <c r="HL76" s="210"/>
      <c r="HM76" s="210"/>
      <c r="HN76" s="210"/>
      <c r="HO76" s="210"/>
      <c r="HP76" s="210"/>
      <c r="HQ76" s="210"/>
      <c r="HR76" s="210"/>
      <c r="HS76" s="210"/>
      <c r="HT76" s="210"/>
      <c r="HU76" s="210"/>
      <c r="HV76" s="210"/>
      <c r="HW76" s="210"/>
      <c r="HX76" s="21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IN76" s="210"/>
      <c r="IO76" s="210"/>
      <c r="IP76" s="210"/>
      <c r="IQ76" s="210"/>
      <c r="IR76" s="210"/>
      <c r="IS76" s="210"/>
      <c r="IT76" s="210"/>
      <c r="IU76" s="210"/>
      <c r="IV76" s="210"/>
      <c r="IW76" s="210"/>
      <c r="IX76" s="210"/>
      <c r="IY76" s="210"/>
      <c r="IZ76" s="210"/>
      <c r="JA76" s="210"/>
      <c r="JB76" s="210"/>
      <c r="JC76" s="210"/>
      <c r="JD76" s="210"/>
      <c r="JE76" s="210"/>
      <c r="JF76" s="210"/>
      <c r="JG76" s="210"/>
      <c r="JH76" s="210"/>
      <c r="JI76" s="210"/>
      <c r="JJ76" s="210"/>
      <c r="JK76" s="210"/>
      <c r="JL76" s="210"/>
      <c r="JM76" s="210"/>
      <c r="JN76" s="210"/>
      <c r="JO76" s="210"/>
      <c r="JP76" s="210"/>
      <c r="JQ76" s="210"/>
      <c r="JR76" s="210"/>
      <c r="JS76" s="210"/>
      <c r="JT76" s="210"/>
      <c r="JU76" s="210"/>
      <c r="JV76" s="210"/>
      <c r="JW76" s="210"/>
      <c r="JX76" s="210"/>
      <c r="JY76" s="210"/>
      <c r="JZ76" s="210"/>
      <c r="KA76" s="210"/>
      <c r="KB76" s="210"/>
      <c r="KC76" s="210"/>
      <c r="KD76" s="210"/>
      <c r="KE76" s="210"/>
      <c r="KF76" s="210"/>
      <c r="KG76" s="210"/>
      <c r="KH76" s="210"/>
      <c r="KI76" s="210"/>
      <c r="KJ76" s="210"/>
      <c r="KK76" s="210"/>
      <c r="KL76" s="210"/>
      <c r="KM76" s="210"/>
      <c r="KN76" s="210"/>
      <c r="KO76" s="210"/>
      <c r="KP76" s="210"/>
      <c r="KQ76" s="210"/>
      <c r="KR76" s="210"/>
      <c r="KS76" s="210"/>
      <c r="KT76" s="210"/>
      <c r="KU76" s="210"/>
      <c r="KV76" s="210"/>
      <c r="KW76" s="210"/>
      <c r="KX76" s="210"/>
      <c r="KY76" s="210"/>
      <c r="KZ76" s="210"/>
      <c r="LA76" s="210"/>
      <c r="LB76" s="210"/>
      <c r="LC76" s="21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LS76" s="210"/>
      <c r="LT76" s="210"/>
      <c r="LU76" s="210"/>
      <c r="LV76" s="210"/>
      <c r="LW76" s="210"/>
      <c r="LX76" s="210"/>
      <c r="LY76" s="210"/>
      <c r="LZ76" s="210"/>
      <c r="MA76" s="210"/>
      <c r="MB76" s="210"/>
      <c r="MC76" s="210"/>
      <c r="MD76" s="210"/>
      <c r="ME76" s="210"/>
      <c r="MF76" s="210"/>
      <c r="MG76" s="210"/>
      <c r="MH76" s="210"/>
      <c r="MI76" s="210"/>
      <c r="MJ76" s="210"/>
      <c r="MK76" s="210"/>
      <c r="ML76" s="210"/>
      <c r="MM76" s="210"/>
      <c r="MN76" s="210"/>
      <c r="MO76" s="210"/>
      <c r="MP76" s="210"/>
      <c r="MQ76" s="210"/>
      <c r="MR76" s="210"/>
      <c r="MS76" s="210"/>
      <c r="MT76" s="210"/>
      <c r="MU76" s="210"/>
      <c r="MV76" s="210"/>
      <c r="MW76" s="210"/>
      <c r="MX76" s="210"/>
      <c r="MY76" s="210"/>
      <c r="MZ76" s="210"/>
      <c r="NA76" s="210"/>
      <c r="NB76" s="210"/>
      <c r="NC76" s="210"/>
      <c r="ND76" s="210"/>
      <c r="NE76" s="210"/>
      <c r="NF76" s="210"/>
      <c r="NG76" s="210"/>
      <c r="NH76" s="210"/>
      <c r="NI76" s="210"/>
      <c r="NJ76" s="210"/>
      <c r="NK76" s="210"/>
      <c r="NL76" s="210"/>
      <c r="NM76" s="210"/>
      <c r="NN76" s="210"/>
      <c r="NO76" s="210"/>
      <c r="NP76" s="210"/>
      <c r="NQ76" s="210"/>
      <c r="NR76" s="210"/>
      <c r="NS76" s="210"/>
      <c r="NT76" s="210"/>
      <c r="NU76" s="210"/>
      <c r="NV76" s="210"/>
      <c r="NW76" s="210"/>
      <c r="NX76" s="210"/>
      <c r="NY76" s="210"/>
      <c r="NZ76" s="210"/>
      <c r="OA76" s="210"/>
      <c r="OB76" s="210"/>
      <c r="OC76" s="210"/>
      <c r="OD76" s="210"/>
      <c r="OE76" s="210"/>
      <c r="OF76" s="210"/>
      <c r="OG76" s="210"/>
      <c r="OH76" s="21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OX76" s="210"/>
      <c r="OY76" s="210"/>
      <c r="OZ76" s="210"/>
      <c r="PA76" s="210"/>
      <c r="PB76" s="210"/>
      <c r="PC76" s="210"/>
      <c r="PD76" s="210"/>
      <c r="PE76" s="210"/>
      <c r="PF76" s="210"/>
      <c r="PG76" s="210"/>
      <c r="PH76" s="210"/>
      <c r="PI76" s="210"/>
      <c r="PJ76" s="210"/>
      <c r="PK76" s="210"/>
      <c r="PL76" s="210"/>
      <c r="PM76" s="210"/>
      <c r="PN76" s="210"/>
      <c r="PO76" s="210"/>
      <c r="PP76" s="210"/>
      <c r="PQ76" s="210"/>
      <c r="PR76" s="210"/>
      <c r="PS76" s="210"/>
      <c r="PT76" s="210"/>
      <c r="PU76" s="210"/>
      <c r="PV76" s="210"/>
      <c r="PW76" s="210"/>
      <c r="PX76" s="210"/>
      <c r="PY76" s="210"/>
      <c r="PZ76" s="210"/>
      <c r="QA76" s="210"/>
      <c r="QB76" s="210"/>
      <c r="QC76" s="210"/>
      <c r="QD76" s="210"/>
      <c r="QE76" s="210"/>
      <c r="QF76" s="210"/>
      <c r="QG76" s="210"/>
      <c r="QH76" s="210"/>
      <c r="QI76" s="210"/>
      <c r="QJ76" s="210"/>
      <c r="QK76" s="210"/>
      <c r="QL76" s="210"/>
      <c r="QM76" s="210"/>
      <c r="QN76" s="210"/>
      <c r="QO76" s="210"/>
      <c r="QP76" s="210"/>
      <c r="QQ76" s="210"/>
      <c r="QR76" s="210"/>
      <c r="QS76" s="210"/>
      <c r="QT76" s="210"/>
      <c r="QU76" s="210"/>
      <c r="QV76" s="210"/>
      <c r="QW76" s="210"/>
      <c r="QX76" s="210"/>
      <c r="QY76" s="210"/>
      <c r="QZ76" s="210"/>
      <c r="RA76" s="210"/>
      <c r="RB76" s="210"/>
      <c r="RC76" s="210"/>
      <c r="RD76" s="210"/>
      <c r="RE76" s="210"/>
      <c r="RF76" s="210"/>
      <c r="RG76" s="210"/>
      <c r="RH76" s="210"/>
      <c r="RI76" s="210"/>
      <c r="RJ76" s="210"/>
      <c r="RK76" s="210"/>
      <c r="RL76" s="210"/>
      <c r="RM76" s="210"/>
      <c r="RN76" s="210"/>
      <c r="RO76" s="210"/>
      <c r="RP76" s="210"/>
      <c r="RQ76" s="210"/>
      <c r="RR76" s="210"/>
      <c r="RS76" s="210"/>
      <c r="RT76" s="210"/>
      <c r="RU76" s="210"/>
      <c r="RV76" s="210"/>
      <c r="RW76" s="210"/>
      <c r="RX76" s="210"/>
      <c r="RY76" s="210"/>
      <c r="RZ76" s="210"/>
      <c r="SA76" s="210"/>
      <c r="SB76" s="210"/>
      <c r="SC76" s="210"/>
      <c r="SD76" s="210"/>
      <c r="SE76" s="210"/>
      <c r="SF76" s="210"/>
      <c r="SG76" s="210"/>
      <c r="SH76" s="210"/>
      <c r="SI76" s="210"/>
      <c r="SJ76" s="210"/>
      <c r="SK76" s="210"/>
      <c r="SL76" s="210"/>
      <c r="SM76" s="210"/>
      <c r="SN76" s="210"/>
      <c r="SO76" s="210"/>
      <c r="SP76" s="210"/>
      <c r="SQ76" s="210"/>
      <c r="SR76" s="210"/>
      <c r="SS76" s="210"/>
      <c r="ST76" s="210"/>
      <c r="SU76" s="210"/>
      <c r="SV76" s="210"/>
      <c r="SW76" s="210"/>
      <c r="SX76" s="210"/>
      <c r="SY76" s="210"/>
      <c r="SZ76" s="210"/>
      <c r="TA76" s="210"/>
      <c r="TB76" s="210"/>
      <c r="TC76" s="210"/>
      <c r="TD76" s="210"/>
      <c r="TE76" s="210"/>
      <c r="TF76" s="210"/>
      <c r="TG76" s="210"/>
      <c r="TH76" s="210"/>
      <c r="TI76" s="210"/>
      <c r="TJ76" s="210"/>
      <c r="TK76" s="210"/>
      <c r="TL76" s="210"/>
      <c r="TM76" s="210"/>
      <c r="TN76" s="210"/>
      <c r="TO76" s="210"/>
      <c r="TP76" s="210"/>
      <c r="TQ76" s="211"/>
    </row>
    <row r="77" spans="1:537" ht="157.5" customHeight="1" thickBot="1" x14ac:dyDescent="0.3">
      <c r="A77" s="213" t="s">
        <v>287</v>
      </c>
      <c r="B77" s="214" t="s">
        <v>288</v>
      </c>
      <c r="C77" s="215" t="s">
        <v>289</v>
      </c>
      <c r="D77" s="214" t="s">
        <v>290</v>
      </c>
      <c r="E77" s="215" t="s">
        <v>291</v>
      </c>
      <c r="F77" s="904" t="s">
        <v>292</v>
      </c>
      <c r="G77" s="905"/>
      <c r="H77" s="216"/>
      <c r="I77" s="217"/>
      <c r="J77" s="218"/>
      <c r="K77" s="216"/>
      <c r="L77" s="218"/>
      <c r="M77" s="216"/>
      <c r="N77" s="218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0"/>
      <c r="B78" s="180"/>
      <c r="C78" s="180"/>
      <c r="D78" s="180"/>
      <c r="E78" s="180"/>
      <c r="F78" s="180"/>
      <c r="G78" s="180"/>
      <c r="H78" s="180"/>
      <c r="I78" s="180"/>
      <c r="J78" s="180"/>
      <c r="K78" s="181"/>
      <c r="L78" s="181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537" ht="20.25" customHeight="1" thickBot="1" x14ac:dyDescent="0.3">
      <c r="A79" s="799" t="s">
        <v>152</v>
      </c>
      <c r="B79" s="810"/>
      <c r="C79" s="811"/>
      <c r="D79" s="81"/>
      <c r="E79" s="81"/>
      <c r="F79" s="80"/>
      <c r="G79" s="81"/>
      <c r="H79" s="81"/>
      <c r="I79" s="81"/>
      <c r="J79" s="8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79"/>
      <c r="V79" s="79"/>
      <c r="W79" s="79"/>
      <c r="X79" s="79"/>
      <c r="Y79" s="79"/>
      <c r="Z79" s="79"/>
      <c r="AA79" s="79"/>
      <c r="AB79" s="79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89"/>
      <c r="E80" s="189"/>
      <c r="F80" s="80"/>
      <c r="G80" s="189"/>
      <c r="H80" s="189"/>
      <c r="I80" s="189"/>
      <c r="J80" s="222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79"/>
      <c r="V80" s="79"/>
      <c r="W80" s="79"/>
      <c r="X80" s="79"/>
      <c r="Y80" s="79"/>
      <c r="Z80" s="79"/>
      <c r="AA80" s="79"/>
      <c r="AB80" s="79"/>
    </row>
    <row r="81" spans="1:537" ht="15.75" customHeight="1" thickBot="1" x14ac:dyDescent="0.3">
      <c r="A81" s="49" t="s">
        <v>205</v>
      </c>
      <c r="B81" s="224">
        <v>10.5</v>
      </c>
      <c r="C81" s="359"/>
      <c r="D81" s="362" t="s">
        <v>293</v>
      </c>
      <c r="E81" s="363"/>
      <c r="F81" s="363"/>
      <c r="G81" s="364"/>
      <c r="H81" s="52"/>
      <c r="I81" s="52"/>
      <c r="J81" s="8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79"/>
      <c r="V81" s="79"/>
      <c r="W81" s="79"/>
      <c r="X81" s="79"/>
      <c r="Y81" s="79"/>
      <c r="Z81" s="79"/>
      <c r="AA81" s="79"/>
      <c r="AB81" s="79"/>
    </row>
    <row r="82" spans="1:537" ht="15.75" customHeight="1" thickBot="1" x14ac:dyDescent="0.3">
      <c r="A82" s="82" t="s">
        <v>206</v>
      </c>
      <c r="B82" s="225">
        <v>20</v>
      </c>
      <c r="C82" s="359"/>
      <c r="D82" s="362" t="s">
        <v>294</v>
      </c>
      <c r="E82" s="363"/>
      <c r="F82" s="363"/>
      <c r="G82" s="364"/>
      <c r="H82" s="52"/>
      <c r="I82" s="52"/>
      <c r="J82" s="8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79"/>
      <c r="V82" s="79"/>
      <c r="W82" s="79"/>
      <c r="X82" s="79"/>
      <c r="Y82" s="79"/>
      <c r="Z82" s="79"/>
      <c r="AA82" s="79"/>
      <c r="AB82" s="79"/>
    </row>
    <row r="83" spans="1:537" ht="15.75" customHeight="1" thickBot="1" x14ac:dyDescent="0.3">
      <c r="A83" s="49" t="s">
        <v>207</v>
      </c>
      <c r="B83" s="224">
        <v>30</v>
      </c>
      <c r="C83" s="359"/>
      <c r="D83" s="362" t="s">
        <v>295</v>
      </c>
      <c r="E83" s="363"/>
      <c r="F83" s="363"/>
      <c r="G83" s="364"/>
      <c r="H83" s="52"/>
      <c r="I83" s="52"/>
      <c r="J83" s="8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79"/>
      <c r="V83" s="79"/>
      <c r="W83" s="79"/>
      <c r="X83" s="79"/>
      <c r="Y83" s="79"/>
      <c r="Z83" s="79"/>
      <c r="AA83" s="79"/>
      <c r="AB83" s="79"/>
    </row>
    <row r="84" spans="1:537" ht="15.75" customHeight="1" thickBot="1" x14ac:dyDescent="0.3">
      <c r="A84" s="82" t="s">
        <v>208</v>
      </c>
      <c r="B84" s="225">
        <v>2</v>
      </c>
      <c r="C84" s="359"/>
      <c r="D84" s="362" t="s">
        <v>296</v>
      </c>
      <c r="E84" s="363"/>
      <c r="F84" s="363"/>
      <c r="G84" s="364"/>
      <c r="H84" s="101"/>
      <c r="I84" s="100"/>
      <c r="J84" s="53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537" ht="15.75" customHeight="1" thickBot="1" x14ac:dyDescent="0.3">
      <c r="A85" s="83" t="s">
        <v>209</v>
      </c>
      <c r="B85" s="226">
        <v>2</v>
      </c>
      <c r="C85" s="360"/>
      <c r="D85" s="365" t="s">
        <v>297</v>
      </c>
      <c r="E85" s="366"/>
      <c r="F85" s="366"/>
      <c r="G85" s="367"/>
      <c r="H85" s="101"/>
      <c r="I85" s="100"/>
      <c r="J85" s="53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537" ht="15.75" customHeight="1" thickBot="1" x14ac:dyDescent="0.3">
      <c r="A86" s="103" t="s">
        <v>210</v>
      </c>
      <c r="B86" s="227">
        <v>1800</v>
      </c>
      <c r="C86" s="373">
        <v>1000</v>
      </c>
      <c r="D86" s="365" t="s">
        <v>298</v>
      </c>
      <c r="E86" s="366"/>
      <c r="F86" s="366"/>
      <c r="G86" s="367"/>
      <c r="H86" s="101"/>
      <c r="I86" s="100"/>
      <c r="J86" s="53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537" ht="15.75" customHeight="1" thickBot="1" x14ac:dyDescent="0.3">
      <c r="A87" s="102" t="s">
        <v>211</v>
      </c>
      <c r="B87" s="228">
        <v>5000</v>
      </c>
      <c r="C87" s="374">
        <v>2000</v>
      </c>
      <c r="D87" s="365" t="s">
        <v>299</v>
      </c>
      <c r="E87" s="366"/>
      <c r="F87" s="366"/>
      <c r="G87" s="367"/>
      <c r="H87" s="53"/>
      <c r="I87" s="53"/>
      <c r="J87" s="53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537" s="370" customFormat="1" ht="68.25" customHeight="1" thickBot="1" x14ac:dyDescent="0.3">
      <c r="A88" s="368"/>
      <c r="B88" s="369"/>
      <c r="C88" s="372" t="s">
        <v>365</v>
      </c>
      <c r="D88" s="371"/>
      <c r="E88" s="371"/>
      <c r="F88" s="371"/>
      <c r="G88" s="37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0" customFormat="1" ht="15.75" customHeight="1" x14ac:dyDescent="0.25">
      <c r="A89" s="368"/>
      <c r="B89" s="369"/>
      <c r="D89" s="371"/>
      <c r="E89" s="371"/>
      <c r="F89" s="371"/>
      <c r="G89" s="37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799"/>
      <c r="B90" s="810"/>
      <c r="C90" s="811"/>
      <c r="D90" s="39"/>
      <c r="E90" s="53"/>
      <c r="F90" s="53"/>
      <c r="G90" s="53"/>
      <c r="H90" s="53"/>
      <c r="I90" s="53"/>
      <c r="J90" s="53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537" ht="28.5" hidden="1" customHeight="1" thickBot="1" x14ac:dyDescent="0.3">
      <c r="A92" s="27"/>
      <c r="B92" s="229"/>
      <c r="C92" s="230"/>
      <c r="D92" s="906"/>
      <c r="E92" s="907"/>
      <c r="F92" s="908"/>
      <c r="G92" s="53"/>
      <c r="H92" s="53"/>
      <c r="I92" s="53"/>
      <c r="J92" s="53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537" ht="33" hidden="1" customHeight="1" thickBot="1" x14ac:dyDescent="0.3">
      <c r="A93" s="36"/>
      <c r="B93" s="231"/>
      <c r="C93" s="232"/>
      <c r="D93" s="906"/>
      <c r="E93" s="907"/>
      <c r="F93" s="908"/>
      <c r="G93" s="53"/>
      <c r="H93" s="53"/>
      <c r="I93" s="53"/>
      <c r="J93" s="53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537" ht="33.75" hidden="1" customHeight="1" thickBot="1" x14ac:dyDescent="0.3">
      <c r="A94" s="73"/>
      <c r="B94" s="233"/>
      <c r="C94" s="234"/>
      <c r="D94" s="906"/>
      <c r="E94" s="907"/>
      <c r="F94" s="908"/>
      <c r="G94" s="53"/>
      <c r="H94" s="53"/>
      <c r="I94" s="53"/>
      <c r="J94" s="53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537" ht="36" hidden="1" customHeight="1" thickBot="1" x14ac:dyDescent="0.3">
      <c r="A95" s="105"/>
      <c r="B95" s="235"/>
      <c r="C95" s="236"/>
      <c r="D95" s="906"/>
      <c r="E95" s="907"/>
      <c r="F95" s="908"/>
      <c r="G95" s="53"/>
      <c r="H95" s="53"/>
      <c r="I95" s="53"/>
      <c r="J95" s="53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537" ht="29.25" hidden="1" customHeight="1" thickBot="1" x14ac:dyDescent="0.3">
      <c r="A96" s="104"/>
      <c r="B96" s="237"/>
      <c r="C96" s="238"/>
      <c r="D96" s="906"/>
      <c r="E96" s="907"/>
      <c r="F96" s="908"/>
      <c r="G96" s="53"/>
      <c r="H96" s="53"/>
      <c r="I96" s="53"/>
      <c r="J96" s="53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23.25" customHeight="1" thickBot="1" x14ac:dyDescent="0.3">
      <c r="A98" s="823" t="s">
        <v>150</v>
      </c>
      <c r="B98" s="824"/>
      <c r="C98" s="824"/>
      <c r="D98" s="824"/>
      <c r="E98" s="249"/>
      <c r="F98" s="143"/>
      <c r="G98" s="53"/>
      <c r="H98" s="53"/>
      <c r="I98" s="53"/>
      <c r="J98" s="53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5"/>
      <c r="F99" s="148"/>
      <c r="G99" s="53"/>
      <c r="H99" s="53"/>
      <c r="I99" s="53"/>
      <c r="J99" s="53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30.75" thickBot="1" x14ac:dyDescent="0.3">
      <c r="A100" s="669" t="s">
        <v>1174</v>
      </c>
      <c r="B100" s="273">
        <v>50</v>
      </c>
      <c r="C100" s="268" t="s">
        <v>54</v>
      </c>
      <c r="D100" s="268" t="s">
        <v>1184</v>
      </c>
      <c r="E100" s="145"/>
      <c r="F100" s="239"/>
      <c r="G100" s="53"/>
      <c r="H100" s="53"/>
      <c r="I100" s="53"/>
      <c r="J100" s="53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45.75" thickBot="1" x14ac:dyDescent="0.3">
      <c r="A101" s="670" t="s">
        <v>1175</v>
      </c>
      <c r="B101" s="293">
        <v>50</v>
      </c>
      <c r="C101" s="294" t="s">
        <v>54</v>
      </c>
      <c r="D101" s="294" t="s">
        <v>1191</v>
      </c>
      <c r="E101" s="145"/>
      <c r="F101" s="240"/>
      <c r="G101" s="53"/>
      <c r="H101" s="53"/>
      <c r="I101" s="53"/>
      <c r="J101" s="53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64.5" thickBot="1" x14ac:dyDescent="0.3">
      <c r="A102" s="671"/>
      <c r="B102" s="672" t="s">
        <v>1202</v>
      </c>
      <c r="C102" s="673" t="s">
        <v>300</v>
      </c>
      <c r="D102" s="674" t="s">
        <v>301</v>
      </c>
      <c r="E102" s="55"/>
      <c r="F102" s="240"/>
      <c r="G102" s="53"/>
      <c r="H102" s="53"/>
      <c r="I102" s="53"/>
      <c r="J102" s="53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22.5" customHeight="1" thickBot="1" x14ac:dyDescent="0.3">
      <c r="A104" s="799" t="s">
        <v>151</v>
      </c>
      <c r="B104" s="909"/>
      <c r="C104" s="909"/>
      <c r="D104" s="909"/>
      <c r="E104" s="53"/>
      <c r="F104" s="53"/>
      <c r="G104" s="53"/>
      <c r="H104" s="53"/>
      <c r="I104" s="53"/>
      <c r="J104" s="53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5.75" customHeight="1" thickBot="1" x14ac:dyDescent="0.3">
      <c r="A106" s="292" t="s">
        <v>186</v>
      </c>
      <c r="B106" s="273">
        <v>300</v>
      </c>
      <c r="C106" s="292">
        <v>10</v>
      </c>
      <c r="D106" s="295">
        <f>B106*C106</f>
        <v>3000</v>
      </c>
      <c r="E106" s="53"/>
      <c r="F106" s="53"/>
      <c r="G106" s="53"/>
      <c r="H106" s="53"/>
      <c r="I106" s="53"/>
      <c r="J106" s="53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5.75" customHeight="1" thickBot="1" x14ac:dyDescent="0.3">
      <c r="A107" s="296" t="s">
        <v>185</v>
      </c>
      <c r="B107" s="231"/>
      <c r="C107" s="297"/>
      <c r="D107" s="298">
        <v>3000</v>
      </c>
      <c r="E107" s="53"/>
      <c r="F107" s="53"/>
      <c r="G107" s="53"/>
      <c r="H107" s="53"/>
      <c r="I107" s="53"/>
      <c r="J107" s="53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5.75" customHeight="1" thickBot="1" x14ac:dyDescent="0.3">
      <c r="A108" s="292"/>
      <c r="B108" s="292"/>
      <c r="C108" s="299"/>
      <c r="D108" s="295">
        <f t="shared" ref="D108:D111" si="0">B108*C108</f>
        <v>0</v>
      </c>
      <c r="E108" s="53"/>
      <c r="F108" s="53"/>
      <c r="G108" s="53"/>
      <c r="H108" s="53"/>
      <c r="I108" s="53"/>
      <c r="J108" s="53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5.75" customHeight="1" thickBot="1" x14ac:dyDescent="0.3">
      <c r="A109" s="296"/>
      <c r="B109" s="231"/>
      <c r="C109" s="297"/>
      <c r="D109" s="298">
        <f t="shared" si="0"/>
        <v>0</v>
      </c>
      <c r="E109" s="53"/>
      <c r="F109" s="53"/>
      <c r="G109" s="53"/>
      <c r="H109" s="53"/>
      <c r="I109" s="53"/>
      <c r="J109" s="53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5.75" customHeight="1" thickBot="1" x14ac:dyDescent="0.3">
      <c r="A110" s="292"/>
      <c r="B110" s="292"/>
      <c r="C110" s="299"/>
      <c r="D110" s="295">
        <f t="shared" si="0"/>
        <v>0</v>
      </c>
      <c r="E110" s="53"/>
      <c r="F110" s="53"/>
      <c r="G110" s="53"/>
      <c r="H110" s="53"/>
      <c r="I110" s="53"/>
      <c r="J110" s="53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5.75" customHeight="1" thickBot="1" x14ac:dyDescent="0.3">
      <c r="A111" s="296"/>
      <c r="B111" s="231"/>
      <c r="C111" s="300"/>
      <c r="D111" s="298">
        <f t="shared" si="0"/>
        <v>0</v>
      </c>
      <c r="E111" s="53"/>
      <c r="F111" s="53"/>
      <c r="G111" s="53"/>
      <c r="H111" s="53"/>
      <c r="I111" s="53"/>
      <c r="J111" s="53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96.75" customHeight="1" thickBot="1" x14ac:dyDescent="0.3">
      <c r="A112" s="241" t="s">
        <v>302</v>
      </c>
      <c r="B112" s="241" t="s">
        <v>303</v>
      </c>
      <c r="C112" s="242" t="s">
        <v>304</v>
      </c>
      <c r="D112" s="242" t="s">
        <v>305</v>
      </c>
      <c r="E112" s="243"/>
      <c r="F112" s="53"/>
      <c r="G112" s="53"/>
      <c r="H112" s="53"/>
      <c r="I112" s="53"/>
      <c r="J112" s="53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s="127" customFormat="1" ht="22.5" customHeight="1" thickBot="1" x14ac:dyDescent="0.4">
      <c r="A114" s="802" t="s">
        <v>385</v>
      </c>
      <c r="B114" s="803"/>
      <c r="C114" s="803"/>
      <c r="D114" s="80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5" customFormat="1" ht="15.75" thickBot="1" x14ac:dyDescent="0.3">
      <c r="A115" s="444" t="s">
        <v>51</v>
      </c>
      <c r="B115" s="640" t="s">
        <v>368</v>
      </c>
      <c r="C115" s="148"/>
      <c r="D115" s="3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s="145" customFormat="1" ht="15.75" customHeight="1" thickBot="1" x14ac:dyDescent="0.3">
      <c r="A116" s="380" t="s">
        <v>1155</v>
      </c>
      <c r="B116" s="660">
        <v>700000</v>
      </c>
      <c r="C116" s="918" t="s">
        <v>1173</v>
      </c>
      <c r="D116" s="919"/>
      <c r="E116" s="919"/>
      <c r="F116" s="920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s="145" customFormat="1" ht="15.75" thickBot="1" x14ac:dyDescent="0.3">
      <c r="A117" s="382" t="s">
        <v>369</v>
      </c>
      <c r="B117" s="383" t="s">
        <v>370</v>
      </c>
      <c r="C117" s="921" t="s">
        <v>1084</v>
      </c>
      <c r="D117" s="922"/>
      <c r="E117" s="922"/>
      <c r="F117" s="923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s="145" customFormat="1" ht="15.75" thickBot="1" x14ac:dyDescent="0.3">
      <c r="A118" s="384" t="s">
        <v>371</v>
      </c>
      <c r="B118" s="656">
        <v>80</v>
      </c>
      <c r="C118" s="385"/>
      <c r="D118" s="386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s="145" customFormat="1" ht="15.75" thickBot="1" x14ac:dyDescent="0.3">
      <c r="A119" s="387" t="s">
        <v>372</v>
      </c>
      <c r="B119" s="657">
        <v>10</v>
      </c>
      <c r="C119" s="385"/>
      <c r="D119" s="38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s="145" customFormat="1" ht="15.75" thickBot="1" x14ac:dyDescent="0.3">
      <c r="A120" s="390" t="s">
        <v>373</v>
      </c>
      <c r="B120" s="658"/>
      <c r="C120" s="385"/>
      <c r="D120" s="386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s="145" customFormat="1" ht="15.75" thickBot="1" x14ac:dyDescent="0.3">
      <c r="A121" s="391" t="s">
        <v>374</v>
      </c>
      <c r="B121" s="659">
        <v>10</v>
      </c>
      <c r="C121" s="385"/>
      <c r="D121" s="386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s="145" customFormat="1" ht="15.75" thickBot="1" x14ac:dyDescent="0.3">
      <c r="A122" s="382" t="s">
        <v>375</v>
      </c>
      <c r="B122" s="392" t="s">
        <v>376</v>
      </c>
      <c r="C122" s="818" t="s">
        <v>377</v>
      </c>
      <c r="D122" s="819"/>
      <c r="E122" s="918" t="s">
        <v>1085</v>
      </c>
      <c r="F122" s="919"/>
      <c r="G122" s="919"/>
      <c r="H122" s="920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s="145" customFormat="1" ht="15.75" thickBot="1" x14ac:dyDescent="0.3">
      <c r="A123" s="393" t="s">
        <v>378</v>
      </c>
      <c r="B123" s="394"/>
      <c r="C123" s="916"/>
      <c r="D123" s="917"/>
      <c r="E123" s="918" t="s">
        <v>1172</v>
      </c>
      <c r="F123" s="919"/>
      <c r="G123" s="919"/>
      <c r="H123" s="920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s="145" customFormat="1" ht="15.75" thickBot="1" x14ac:dyDescent="0.3">
      <c r="A124" s="395" t="s">
        <v>379</v>
      </c>
      <c r="B124" s="396"/>
      <c r="C124" s="397"/>
      <c r="D124" s="398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s="145" customFormat="1" ht="15.75" thickBot="1" x14ac:dyDescent="0.3">
      <c r="A125" s="393" t="s">
        <v>381</v>
      </c>
      <c r="B125" s="394"/>
      <c r="C125" s="385"/>
      <c r="D125" s="386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s="145" customFormat="1" ht="15.75" thickBot="1" x14ac:dyDescent="0.3">
      <c r="A126" s="403" t="s">
        <v>383</v>
      </c>
      <c r="B126" s="396"/>
      <c r="C126" s="385"/>
      <c r="D126" s="386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s="145" customFormat="1" ht="15.75" thickBot="1" x14ac:dyDescent="0.3">
      <c r="A127" s="400" t="s">
        <v>384</v>
      </c>
      <c r="B127" s="401" t="s">
        <v>376</v>
      </c>
      <c r="C127" s="921" t="s">
        <v>1087</v>
      </c>
      <c r="D127" s="922"/>
      <c r="E127" s="922"/>
      <c r="F127" s="923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s="145" customFormat="1" ht="15.75" thickBot="1" x14ac:dyDescent="0.3">
      <c r="A128" s="403"/>
      <c r="B128" s="404"/>
      <c r="D128" s="402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s="145" customFormat="1" ht="15.75" thickBot="1" x14ac:dyDescent="0.3">
      <c r="A129" s="399"/>
      <c r="B129" s="405"/>
      <c r="D129" s="402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s="145" customFormat="1" ht="15.75" thickBot="1" x14ac:dyDescent="0.3">
      <c r="A130" s="403"/>
      <c r="B130" s="404"/>
      <c r="D130" s="402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s="145" customFormat="1" ht="15.75" thickBot="1" x14ac:dyDescent="0.3">
      <c r="A131" s="399"/>
      <c r="B131" s="405"/>
      <c r="C131" s="406"/>
      <c r="D131" s="407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s="145" customFormat="1" ht="16.5" customHeight="1" thickBot="1" x14ac:dyDescent="0.3">
      <c r="A132" s="378"/>
      <c r="B132" s="378"/>
      <c r="C132" s="378"/>
      <c r="D132" s="24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s="145" customFormat="1" ht="22.5" customHeight="1" thickBot="1" x14ac:dyDescent="0.3">
      <c r="A133" s="413" t="s">
        <v>395</v>
      </c>
      <c r="B133" s="414"/>
      <c r="C133" s="378"/>
      <c r="D133" s="24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s="145" customFormat="1" ht="15.75" customHeight="1" thickBot="1" x14ac:dyDescent="0.3">
      <c r="A134" s="633" t="s">
        <v>1161</v>
      </c>
      <c r="B134" s="632" t="s">
        <v>428</v>
      </c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s="145" customFormat="1" ht="15.75" customHeight="1" thickBot="1" x14ac:dyDescent="0.3">
      <c r="A135" s="637" t="s">
        <v>1159</v>
      </c>
      <c r="B135" s="653" t="s">
        <v>11</v>
      </c>
      <c r="C135" s="852" t="s">
        <v>1089</v>
      </c>
      <c r="D135" s="853"/>
      <c r="E135" s="853"/>
      <c r="F135" s="853"/>
      <c r="G135" s="854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s="145" customFormat="1" ht="31.5" customHeight="1" thickBot="1" x14ac:dyDescent="0.3">
      <c r="A136" s="635" t="s">
        <v>1158</v>
      </c>
      <c r="B136" s="654">
        <v>1000000</v>
      </c>
      <c r="C136" s="859" t="s">
        <v>1167</v>
      </c>
      <c r="D136" s="860"/>
      <c r="E136" s="860"/>
      <c r="F136" s="861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s="145" customFormat="1" ht="15.75" customHeight="1" thickBot="1" x14ac:dyDescent="0.3">
      <c r="A137" s="415" t="s">
        <v>388</v>
      </c>
      <c r="B137" s="655">
        <v>200</v>
      </c>
      <c r="C137" s="859" t="s">
        <v>1166</v>
      </c>
      <c r="D137" s="860"/>
      <c r="E137" s="860"/>
      <c r="F137" s="861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s="145" customFormat="1" ht="15.75" thickBot="1" x14ac:dyDescent="0.3">
      <c r="A138" s="636" t="s">
        <v>1157</v>
      </c>
      <c r="B138" s="631"/>
      <c r="C138" s="859" t="s">
        <v>1168</v>
      </c>
      <c r="D138" s="860"/>
      <c r="E138" s="860"/>
      <c r="F138" s="861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s="145" customFormat="1" ht="15.75" customHeight="1" thickBot="1" x14ac:dyDescent="0.3">
      <c r="A139" s="415" t="s">
        <v>388</v>
      </c>
      <c r="B139" s="416"/>
      <c r="C139" s="859" t="s">
        <v>1166</v>
      </c>
      <c r="D139" s="860"/>
      <c r="E139" s="860"/>
      <c r="F139" s="861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s="145" customFormat="1" ht="15.75" customHeight="1" thickBot="1" x14ac:dyDescent="0.3">
      <c r="A140" s="444" t="s">
        <v>1160</v>
      </c>
      <c r="B140" s="383" t="s">
        <v>428</v>
      </c>
      <c r="C140" s="148"/>
      <c r="D140" s="148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s="145" customFormat="1" ht="15.75" customHeight="1" thickBot="1" x14ac:dyDescent="0.3">
      <c r="A141" s="639" t="s">
        <v>148</v>
      </c>
      <c r="B141" s="653" t="s">
        <v>13</v>
      </c>
      <c r="C141" s="852" t="s">
        <v>1089</v>
      </c>
      <c r="D141" s="853"/>
      <c r="E141" s="853"/>
      <c r="F141" s="853"/>
      <c r="G141" s="854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s="145" customFormat="1" ht="15.75" customHeight="1" thickBot="1" x14ac:dyDescent="0.3">
      <c r="A142" s="417" t="s">
        <v>387</v>
      </c>
      <c r="B142" s="418"/>
      <c r="C142" s="859" t="s">
        <v>1169</v>
      </c>
      <c r="D142" s="860"/>
      <c r="E142" s="860"/>
      <c r="F142" s="861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s="145" customFormat="1" ht="15.75" customHeight="1" thickBot="1" x14ac:dyDescent="0.3">
      <c r="A143" s="415" t="s">
        <v>388</v>
      </c>
      <c r="B143" s="634"/>
      <c r="C143" s="859" t="s">
        <v>1166</v>
      </c>
      <c r="D143" s="860"/>
      <c r="E143" s="860"/>
      <c r="F143" s="861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s="145" customFormat="1" ht="15.75" customHeight="1" thickBot="1" x14ac:dyDescent="0.3">
      <c r="A144" s="647" t="s">
        <v>1164</v>
      </c>
      <c r="B144" s="661" t="s">
        <v>11</v>
      </c>
      <c r="C144" s="852" t="s">
        <v>1089</v>
      </c>
      <c r="D144" s="853"/>
      <c r="E144" s="853"/>
      <c r="F144" s="853"/>
      <c r="G144" s="854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s="145" customFormat="1" ht="27" thickBot="1" x14ac:dyDescent="0.3">
      <c r="A145" s="646" t="s">
        <v>1144</v>
      </c>
      <c r="B145" s="655">
        <v>10000</v>
      </c>
      <c r="C145" s="859" t="s">
        <v>1170</v>
      </c>
      <c r="D145" s="860"/>
      <c r="E145" s="860"/>
      <c r="F145" s="861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s="145" customFormat="1" ht="15.75" customHeight="1" thickBot="1" x14ac:dyDescent="0.3">
      <c r="A146" s="417" t="s">
        <v>388</v>
      </c>
      <c r="B146" s="654">
        <v>100</v>
      </c>
      <c r="C146" s="859" t="s">
        <v>1166</v>
      </c>
      <c r="D146" s="860"/>
      <c r="E146" s="860"/>
      <c r="F146" s="861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s="145" customFormat="1" ht="26.25" thickBot="1" x14ac:dyDescent="0.3">
      <c r="A147" s="771" t="s">
        <v>1145</v>
      </c>
      <c r="B147" s="776" t="s">
        <v>390</v>
      </c>
      <c r="C147" s="859" t="s">
        <v>1171</v>
      </c>
      <c r="D147" s="860"/>
      <c r="E147" s="860"/>
      <c r="F147" s="861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s="145" customFormat="1" ht="15.75" customHeight="1" thickBot="1" x14ac:dyDescent="0.3">
      <c r="A148" s="419" t="s">
        <v>391</v>
      </c>
      <c r="B148" s="662">
        <v>25</v>
      </c>
      <c r="C148" s="409"/>
      <c r="D148" s="410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s="145" customFormat="1" ht="15.75" customHeight="1" thickBot="1" x14ac:dyDescent="0.3">
      <c r="A149" s="421" t="s">
        <v>392</v>
      </c>
      <c r="B149" s="422"/>
      <c r="C149" s="409"/>
      <c r="D149" s="410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s="145" customFormat="1" ht="15.75" customHeight="1" thickBot="1" x14ac:dyDescent="0.3">
      <c r="A150" s="419" t="s">
        <v>393</v>
      </c>
      <c r="B150" s="420"/>
      <c r="C150" s="409"/>
      <c r="D150" s="410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s="145" customFormat="1" ht="15.75" customHeight="1" thickBot="1" x14ac:dyDescent="0.3">
      <c r="A151" s="676" t="s">
        <v>394</v>
      </c>
      <c r="B151" s="492"/>
      <c r="C151" s="411"/>
      <c r="D151" s="412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5.75" hidden="1" customHeight="1" thickBot="1" x14ac:dyDescent="0.3">
      <c r="A153" s="814" t="s">
        <v>396</v>
      </c>
      <c r="B153" s="815"/>
      <c r="C153" s="815"/>
      <c r="D153" s="423" t="s">
        <v>367</v>
      </c>
      <c r="E153" s="53"/>
      <c r="F153" s="53"/>
      <c r="G153" s="53"/>
      <c r="H153" s="53"/>
      <c r="I153" s="53"/>
      <c r="J153" s="53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5.75" hidden="1" customHeight="1" thickBot="1" x14ac:dyDescent="0.3">
      <c r="A154" s="816"/>
      <c r="B154" s="817"/>
      <c r="C154" s="817"/>
      <c r="D154" s="570" t="s">
        <v>11</v>
      </c>
      <c r="E154" s="852" t="s">
        <v>1089</v>
      </c>
      <c r="F154" s="853"/>
      <c r="G154" s="853"/>
      <c r="H154" s="853"/>
      <c r="I154" s="854"/>
      <c r="J154" s="53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5.75" customHeight="1" thickBot="1" x14ac:dyDescent="0.3">
      <c r="A155" s="814" t="s">
        <v>1232</v>
      </c>
      <c r="B155" s="815"/>
      <c r="C155" s="815"/>
      <c r="D155" s="423" t="s">
        <v>367</v>
      </c>
      <c r="E155" s="517"/>
      <c r="F155" s="517"/>
      <c r="G155" s="517"/>
      <c r="H155" s="517"/>
      <c r="I155" s="517"/>
      <c r="J155" s="53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5.75" customHeight="1" thickBot="1" x14ac:dyDescent="0.3">
      <c r="A156" s="816"/>
      <c r="B156" s="817"/>
      <c r="C156" s="817"/>
      <c r="D156" s="570" t="s">
        <v>11</v>
      </c>
      <c r="E156" s="852" t="s">
        <v>1089</v>
      </c>
      <c r="F156" s="853"/>
      <c r="G156" s="853"/>
      <c r="H156" s="853"/>
      <c r="I156" s="854"/>
      <c r="J156" s="53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27.75" customHeight="1" thickBot="1" x14ac:dyDescent="0.3">
      <c r="A158" s="734" t="s">
        <v>306</v>
      </c>
      <c r="B158" s="735"/>
      <c r="C158" s="736"/>
      <c r="D158" s="737"/>
      <c r="E158" s="737"/>
      <c r="F158" s="737"/>
      <c r="G158" s="738"/>
      <c r="H158" s="731"/>
      <c r="I158" s="731"/>
      <c r="J158" s="731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26.25" customHeight="1" thickBot="1" x14ac:dyDescent="0.4">
      <c r="A159" s="729" t="s">
        <v>0</v>
      </c>
      <c r="B159" s="739"/>
      <c r="C159" s="740"/>
      <c r="D159" s="740"/>
      <c r="E159" s="740"/>
      <c r="F159" s="740"/>
      <c r="G159" s="741"/>
      <c r="H159" s="910"/>
      <c r="I159" s="841"/>
      <c r="J159" s="841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5.75" customHeight="1" thickBot="1" x14ac:dyDescent="0.3">
      <c r="A160" s="911" t="s">
        <v>58</v>
      </c>
      <c r="B160" s="913" t="s">
        <v>307</v>
      </c>
      <c r="C160" s="914"/>
      <c r="D160" s="914"/>
      <c r="E160" s="914"/>
      <c r="F160" s="914"/>
      <c r="G160" s="915"/>
      <c r="H160" s="732"/>
      <c r="I160" s="732"/>
      <c r="J160" s="385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537" ht="53.25" customHeight="1" thickBot="1" x14ac:dyDescent="0.3">
      <c r="A161" s="912"/>
      <c r="B161" s="28" t="s">
        <v>366</v>
      </c>
      <c r="C161" s="28" t="s">
        <v>308</v>
      </c>
      <c r="D161" s="754" t="s">
        <v>309</v>
      </c>
      <c r="E161" s="28" t="s">
        <v>310</v>
      </c>
      <c r="F161" s="759" t="s">
        <v>311</v>
      </c>
      <c r="G161" s="28" t="s">
        <v>1233</v>
      </c>
      <c r="H161" s="148"/>
      <c r="I161" s="148"/>
      <c r="J161" s="148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537" ht="15.75" customHeight="1" thickBot="1" x14ac:dyDescent="0.3">
      <c r="A162" s="742" t="s">
        <v>130</v>
      </c>
      <c r="B162" s="747">
        <v>3</v>
      </c>
      <c r="C162" s="749">
        <v>2.6363999999999996</v>
      </c>
      <c r="D162" s="755">
        <v>87.88</v>
      </c>
      <c r="E162" s="752">
        <v>8.9600000000000009</v>
      </c>
      <c r="F162" s="760">
        <v>90.265000000000001</v>
      </c>
      <c r="G162" s="763">
        <v>1.387319</v>
      </c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537" ht="15.75" customHeight="1" thickBot="1" x14ac:dyDescent="0.3">
      <c r="A163" s="743" t="s">
        <v>85</v>
      </c>
      <c r="B163" s="748">
        <v>1</v>
      </c>
      <c r="C163" s="750">
        <v>0.88650000000000007</v>
      </c>
      <c r="D163" s="756">
        <v>88.65</v>
      </c>
      <c r="E163" s="753">
        <v>48.84</v>
      </c>
      <c r="F163" s="761">
        <v>78.165000000000006</v>
      </c>
      <c r="G163" s="764">
        <v>1.2827</v>
      </c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537" ht="15.75" customHeight="1" thickBot="1" x14ac:dyDescent="0.3">
      <c r="A164" s="742" t="s">
        <v>88</v>
      </c>
      <c r="B164" s="747"/>
      <c r="C164" s="749">
        <v>5</v>
      </c>
      <c r="D164" s="755" t="s">
        <v>1265</v>
      </c>
      <c r="E164" s="752">
        <v>7.18</v>
      </c>
      <c r="F164" s="760">
        <v>61.58</v>
      </c>
      <c r="G164" s="763">
        <v>5.3606000000000001E-2</v>
      </c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537" ht="15.75" customHeight="1" thickBot="1" x14ac:dyDescent="0.3">
      <c r="A165" s="743" t="s">
        <v>246</v>
      </c>
      <c r="B165" s="748">
        <v>0.5</v>
      </c>
      <c r="C165" s="751">
        <v>0.43780000000000002</v>
      </c>
      <c r="D165" s="756">
        <v>87.56</v>
      </c>
      <c r="E165" s="753">
        <v>9.2100000000000009</v>
      </c>
      <c r="F165" s="761">
        <v>69.14</v>
      </c>
      <c r="G165" s="764">
        <v>0.61606000000000005</v>
      </c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537" ht="15.75" customHeight="1" thickBot="1" x14ac:dyDescent="0.3">
      <c r="A166" s="744"/>
      <c r="B166" s="745"/>
      <c r="C166" s="746"/>
      <c r="D166" s="757"/>
      <c r="E166" s="758"/>
      <c r="F166" s="762"/>
      <c r="G166" s="765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537" ht="15.75" customHeight="1" thickBot="1" x14ac:dyDescent="0.3">
      <c r="A167" s="768" t="s">
        <v>89</v>
      </c>
      <c r="B167" s="769"/>
      <c r="C167" s="770">
        <v>8.9600000000000009</v>
      </c>
      <c r="D167" s="767"/>
      <c r="E167" s="767">
        <v>11.93</v>
      </c>
      <c r="F167" s="767">
        <v>72.040000000000006</v>
      </c>
      <c r="G167" s="766">
        <v>0.56499999999999995</v>
      </c>
      <c r="H167" s="733"/>
      <c r="I167" s="733"/>
      <c r="J167" s="733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537" s="55" customFormat="1" ht="15.75" customHeight="1" thickBot="1" x14ac:dyDescent="0.3">
      <c r="A168" s="244"/>
      <c r="B168" s="245"/>
      <c r="C168" s="246"/>
      <c r="D168" s="247"/>
      <c r="E168" s="247"/>
      <c r="F168" s="247"/>
      <c r="G168" s="248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  <c r="DW168" s="145"/>
      <c r="DX168" s="145"/>
      <c r="DY168" s="145"/>
      <c r="DZ168" s="145"/>
      <c r="EA168" s="145"/>
      <c r="EB168" s="145"/>
      <c r="EC168" s="145"/>
      <c r="ED168" s="145"/>
      <c r="EE168" s="145"/>
      <c r="EF168" s="145"/>
      <c r="EG168" s="145"/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45"/>
      <c r="FG168" s="145"/>
      <c r="FH168" s="145"/>
      <c r="FI168" s="145"/>
      <c r="FJ168" s="145"/>
      <c r="FK168" s="145"/>
      <c r="FL168" s="145"/>
      <c r="FM168" s="145"/>
      <c r="FN168" s="145"/>
      <c r="FO168" s="145"/>
      <c r="FP168" s="145"/>
      <c r="FQ168" s="145"/>
      <c r="FR168" s="145"/>
      <c r="FS168" s="145"/>
      <c r="FT168" s="145"/>
      <c r="FU168" s="145"/>
      <c r="FV168" s="145"/>
      <c r="FW168" s="145"/>
      <c r="FX168" s="145"/>
      <c r="FY168" s="145"/>
      <c r="FZ168" s="145"/>
      <c r="GA168" s="145"/>
      <c r="GB168" s="145"/>
      <c r="GC168" s="145"/>
      <c r="GD168" s="145"/>
      <c r="GE168" s="145"/>
      <c r="GF168" s="145"/>
      <c r="GG168" s="145"/>
      <c r="GH168" s="145"/>
      <c r="GI168" s="145"/>
      <c r="GJ168" s="145"/>
      <c r="GK168" s="145"/>
      <c r="GL168" s="145"/>
      <c r="GM168" s="145"/>
      <c r="GN168" s="145"/>
      <c r="GO168" s="145"/>
      <c r="GP168" s="145"/>
      <c r="GQ168" s="145"/>
      <c r="GR168" s="145"/>
      <c r="GS168" s="145"/>
      <c r="GT168" s="145"/>
      <c r="GU168" s="145"/>
      <c r="GV168" s="145"/>
      <c r="GW168" s="145"/>
      <c r="GX168" s="145"/>
      <c r="GY168" s="145"/>
      <c r="GZ168" s="145"/>
      <c r="HA168" s="145"/>
      <c r="HB168" s="145"/>
      <c r="HC168" s="145"/>
      <c r="HD168" s="145"/>
      <c r="HE168" s="145"/>
      <c r="HF168" s="145"/>
      <c r="HG168" s="145"/>
      <c r="HH168" s="145"/>
      <c r="HI168" s="145"/>
      <c r="HJ168" s="145"/>
      <c r="HK168" s="145"/>
      <c r="HL168" s="145"/>
      <c r="HM168" s="145"/>
      <c r="HN168" s="145"/>
      <c r="HO168" s="145"/>
      <c r="HP168" s="145"/>
      <c r="HQ168" s="145"/>
      <c r="HR168" s="145"/>
      <c r="HS168" s="145"/>
      <c r="HT168" s="145"/>
      <c r="HU168" s="145"/>
      <c r="HV168" s="145"/>
      <c r="HW168" s="145"/>
      <c r="HX168" s="145"/>
      <c r="HY168" s="145"/>
      <c r="HZ168" s="145"/>
      <c r="IA168" s="145"/>
      <c r="IB168" s="145"/>
      <c r="IC168" s="145"/>
      <c r="ID168" s="145"/>
      <c r="IE168" s="145"/>
      <c r="IF168" s="145"/>
      <c r="IG168" s="145"/>
      <c r="IH168" s="145"/>
      <c r="II168" s="145"/>
      <c r="IJ168" s="145"/>
      <c r="IK168" s="145"/>
      <c r="IL168" s="145"/>
      <c r="IM168" s="145"/>
      <c r="IN168" s="145"/>
      <c r="IO168" s="145"/>
      <c r="IP168" s="145"/>
      <c r="IQ168" s="145"/>
      <c r="IR168" s="145"/>
      <c r="IS168" s="145"/>
      <c r="IT168" s="145"/>
      <c r="IU168" s="145"/>
      <c r="IV168" s="145"/>
      <c r="IW168" s="145"/>
      <c r="IX168" s="145"/>
      <c r="IY168" s="145"/>
      <c r="IZ168" s="145"/>
      <c r="JA168" s="145"/>
      <c r="JB168" s="145"/>
      <c r="JC168" s="145"/>
      <c r="JD168" s="145"/>
      <c r="JE168" s="145"/>
      <c r="JF168" s="145"/>
      <c r="JG168" s="145"/>
      <c r="JH168" s="145"/>
      <c r="JI168" s="145"/>
      <c r="JJ168" s="145"/>
      <c r="JK168" s="145"/>
      <c r="JL168" s="145"/>
      <c r="JM168" s="145"/>
      <c r="JN168" s="145"/>
      <c r="JO168" s="145"/>
      <c r="JP168" s="145"/>
      <c r="JQ168" s="145"/>
      <c r="JR168" s="145"/>
      <c r="JS168" s="145"/>
      <c r="JT168" s="145"/>
      <c r="JU168" s="145"/>
      <c r="JV168" s="145"/>
      <c r="JW168" s="145"/>
      <c r="JX168" s="145"/>
      <c r="JY168" s="145"/>
      <c r="JZ168" s="145"/>
      <c r="KA168" s="145"/>
      <c r="KB168" s="145"/>
      <c r="KC168" s="145"/>
      <c r="KD168" s="145"/>
      <c r="KE168" s="145"/>
      <c r="KF168" s="145"/>
      <c r="KG168" s="145"/>
      <c r="KH168" s="145"/>
      <c r="KI168" s="145"/>
      <c r="KJ168" s="145"/>
      <c r="KK168" s="145"/>
      <c r="KL168" s="145"/>
      <c r="KM168" s="145"/>
      <c r="KN168" s="145"/>
      <c r="KO168" s="145"/>
      <c r="KP168" s="145"/>
      <c r="KQ168" s="145"/>
      <c r="KR168" s="145"/>
      <c r="KS168" s="145"/>
      <c r="KT168" s="145"/>
      <c r="KU168" s="145"/>
      <c r="KV168" s="145"/>
      <c r="KW168" s="145"/>
      <c r="KX168" s="145"/>
      <c r="KY168" s="145"/>
      <c r="KZ168" s="145"/>
      <c r="LA168" s="145"/>
      <c r="LB168" s="145"/>
      <c r="LC168" s="145"/>
      <c r="LD168" s="145"/>
      <c r="LE168" s="145"/>
      <c r="LF168" s="145"/>
      <c r="LG168" s="145"/>
      <c r="LH168" s="145"/>
      <c r="LI168" s="145"/>
      <c r="LJ168" s="145"/>
      <c r="LK168" s="145"/>
      <c r="LL168" s="145"/>
      <c r="LM168" s="145"/>
      <c r="LN168" s="145"/>
      <c r="LO168" s="145"/>
      <c r="LP168" s="145"/>
      <c r="LQ168" s="145"/>
      <c r="LR168" s="145"/>
      <c r="LS168" s="145"/>
      <c r="LT168" s="145"/>
      <c r="LU168" s="145"/>
      <c r="LV168" s="145"/>
      <c r="LW168" s="145"/>
      <c r="LX168" s="145"/>
      <c r="LY168" s="145"/>
      <c r="LZ168" s="145"/>
      <c r="MA168" s="145"/>
      <c r="MB168" s="145"/>
      <c r="MC168" s="145"/>
      <c r="MD168" s="145"/>
      <c r="ME168" s="145"/>
      <c r="MF168" s="145"/>
      <c r="MG168" s="145"/>
      <c r="MH168" s="145"/>
      <c r="MI168" s="145"/>
      <c r="MJ168" s="145"/>
      <c r="MK168" s="145"/>
      <c r="ML168" s="145"/>
      <c r="MM168" s="145"/>
      <c r="MN168" s="145"/>
      <c r="MO168" s="145"/>
      <c r="MP168" s="145"/>
      <c r="MQ168" s="145"/>
      <c r="MR168" s="145"/>
      <c r="MS168" s="145"/>
      <c r="MT168" s="145"/>
      <c r="MU168" s="145"/>
      <c r="MV168" s="145"/>
      <c r="MW168" s="145"/>
      <c r="MX168" s="145"/>
      <c r="MY168" s="145"/>
      <c r="MZ168" s="145"/>
      <c r="NA168" s="145"/>
      <c r="NB168" s="145"/>
      <c r="NC168" s="145"/>
      <c r="ND168" s="145"/>
      <c r="NE168" s="145"/>
      <c r="NF168" s="145"/>
      <c r="NG168" s="145"/>
      <c r="NH168" s="145"/>
      <c r="NI168" s="145"/>
      <c r="NJ168" s="145"/>
      <c r="NK168" s="145"/>
      <c r="NL168" s="145"/>
      <c r="NM168" s="145"/>
      <c r="NN168" s="145"/>
      <c r="NO168" s="145"/>
      <c r="NP168" s="145"/>
      <c r="NQ168" s="145"/>
      <c r="NR168" s="145"/>
      <c r="NS168" s="145"/>
      <c r="NT168" s="145"/>
      <c r="NU168" s="145"/>
      <c r="NV168" s="145"/>
      <c r="NW168" s="145"/>
      <c r="NX168" s="145"/>
      <c r="NY168" s="145"/>
      <c r="NZ168" s="145"/>
      <c r="OA168" s="145"/>
      <c r="OB168" s="145"/>
      <c r="OC168" s="145"/>
      <c r="OD168" s="145"/>
      <c r="OE168" s="145"/>
      <c r="OF168" s="145"/>
      <c r="OG168" s="145"/>
      <c r="OH168" s="145"/>
      <c r="OI168" s="145"/>
      <c r="OJ168" s="145"/>
      <c r="OK168" s="145"/>
      <c r="OL168" s="145"/>
      <c r="OM168" s="145"/>
      <c r="ON168" s="145"/>
      <c r="OO168" s="145"/>
      <c r="OP168" s="145"/>
      <c r="OQ168" s="145"/>
      <c r="OR168" s="145"/>
      <c r="OS168" s="145"/>
      <c r="OT168" s="145"/>
      <c r="OU168" s="145"/>
      <c r="OV168" s="145"/>
      <c r="OW168" s="145"/>
      <c r="OX168" s="145"/>
      <c r="OY168" s="145"/>
      <c r="OZ168" s="145"/>
      <c r="PA168" s="145"/>
      <c r="PB168" s="145"/>
      <c r="PC168" s="145"/>
      <c r="PD168" s="145"/>
      <c r="PE168" s="145"/>
      <c r="PF168" s="145"/>
      <c r="PG168" s="145"/>
      <c r="PH168" s="145"/>
      <c r="PI168" s="145"/>
      <c r="PJ168" s="145"/>
      <c r="PK168" s="145"/>
      <c r="PL168" s="145"/>
      <c r="PM168" s="145"/>
      <c r="PN168" s="145"/>
      <c r="PO168" s="145"/>
      <c r="PP168" s="145"/>
      <c r="PQ168" s="145"/>
      <c r="PR168" s="145"/>
      <c r="PS168" s="145"/>
      <c r="PT168" s="145"/>
      <c r="PU168" s="145"/>
      <c r="PV168" s="145"/>
      <c r="PW168" s="145"/>
      <c r="PX168" s="145"/>
      <c r="PY168" s="145"/>
      <c r="PZ168" s="145"/>
      <c r="QA168" s="145"/>
      <c r="QB168" s="145"/>
      <c r="QC168" s="145"/>
      <c r="QD168" s="145"/>
      <c r="QE168" s="145"/>
      <c r="QF168" s="145"/>
      <c r="QG168" s="145"/>
      <c r="QH168" s="145"/>
      <c r="QI168" s="145"/>
      <c r="QJ168" s="145"/>
      <c r="QK168" s="145"/>
      <c r="QL168" s="145"/>
      <c r="QM168" s="145"/>
      <c r="QN168" s="145"/>
      <c r="QO168" s="145"/>
      <c r="QP168" s="145"/>
      <c r="QQ168" s="145"/>
      <c r="QR168" s="145"/>
      <c r="QS168" s="145"/>
      <c r="QT168" s="145"/>
      <c r="QU168" s="145"/>
      <c r="QV168" s="145"/>
      <c r="QW168" s="145"/>
      <c r="QX168" s="145"/>
      <c r="QY168" s="145"/>
      <c r="QZ168" s="145"/>
      <c r="RA168" s="145"/>
      <c r="RB168" s="145"/>
      <c r="RC168" s="145"/>
      <c r="RD168" s="145"/>
      <c r="RE168" s="145"/>
      <c r="RF168" s="145"/>
      <c r="RG168" s="145"/>
      <c r="RH168" s="145"/>
      <c r="RI168" s="145"/>
      <c r="RJ168" s="145"/>
      <c r="RK168" s="145"/>
      <c r="RL168" s="145"/>
      <c r="RM168" s="145"/>
      <c r="RN168" s="145"/>
      <c r="RO168" s="145"/>
      <c r="RP168" s="145"/>
      <c r="RQ168" s="145"/>
      <c r="RR168" s="145"/>
      <c r="RS168" s="145"/>
      <c r="RT168" s="145"/>
      <c r="RU168" s="145"/>
      <c r="RV168" s="145"/>
      <c r="RW168" s="145"/>
      <c r="RX168" s="145"/>
      <c r="RY168" s="145"/>
      <c r="RZ168" s="145"/>
      <c r="SA168" s="145"/>
      <c r="SB168" s="145"/>
      <c r="SC168" s="145"/>
      <c r="SD168" s="145"/>
      <c r="SE168" s="145"/>
      <c r="SF168" s="145"/>
      <c r="SG168" s="145"/>
      <c r="SH168" s="145"/>
      <c r="SI168" s="145"/>
      <c r="SJ168" s="145"/>
      <c r="SK168" s="145"/>
      <c r="SL168" s="145"/>
      <c r="SM168" s="145"/>
      <c r="SN168" s="145"/>
      <c r="SO168" s="145"/>
      <c r="SP168" s="145"/>
      <c r="SQ168" s="145"/>
      <c r="SR168" s="145"/>
      <c r="SS168" s="145"/>
      <c r="ST168" s="145"/>
      <c r="SU168" s="145"/>
      <c r="SV168" s="145"/>
      <c r="SW168" s="145"/>
      <c r="SX168" s="145"/>
      <c r="SY168" s="145"/>
      <c r="SZ168" s="145"/>
      <c r="TA168" s="145"/>
      <c r="TB168" s="145"/>
      <c r="TC168" s="145"/>
      <c r="TD168" s="145"/>
      <c r="TE168" s="145"/>
      <c r="TF168" s="145"/>
      <c r="TG168" s="145"/>
      <c r="TH168" s="145"/>
      <c r="TI168" s="145"/>
      <c r="TJ168" s="145"/>
      <c r="TK168" s="145"/>
      <c r="TL168" s="145"/>
      <c r="TM168" s="145"/>
      <c r="TN168" s="145"/>
      <c r="TO168" s="145"/>
      <c r="TP168" s="145"/>
      <c r="TQ168" s="145"/>
    </row>
    <row r="169" spans="1:537" s="124" customFormat="1" ht="25.5" customHeight="1" thickBot="1" x14ac:dyDescent="0.3">
      <c r="A169" s="823" t="s">
        <v>227</v>
      </c>
      <c r="B169" s="824"/>
      <c r="C169" s="824"/>
      <c r="D169" s="824"/>
      <c r="E169" s="824"/>
      <c r="F169" s="824"/>
      <c r="G169" s="824"/>
      <c r="H169" s="824"/>
      <c r="I169" s="824"/>
      <c r="J169" s="825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  <c r="DW169" s="145"/>
      <c r="DX169" s="145"/>
      <c r="DY169" s="145"/>
      <c r="DZ169" s="145"/>
      <c r="EA169" s="145"/>
      <c r="EB169" s="145"/>
      <c r="EC169" s="145"/>
      <c r="ED169" s="145"/>
      <c r="EE169" s="145"/>
      <c r="EF169" s="145"/>
      <c r="EG169" s="145"/>
      <c r="EH169" s="145"/>
      <c r="EI169" s="145"/>
      <c r="EJ169" s="145"/>
      <c r="EK169" s="145"/>
      <c r="EL169" s="145"/>
      <c r="EM169" s="145"/>
      <c r="EN169" s="145"/>
      <c r="EO169" s="145"/>
      <c r="EP169" s="145"/>
      <c r="EQ169" s="145"/>
      <c r="ER169" s="145"/>
      <c r="ES169" s="145"/>
      <c r="ET169" s="145"/>
      <c r="EU169" s="145"/>
      <c r="EV169" s="145"/>
      <c r="EW169" s="145"/>
      <c r="EX169" s="145"/>
      <c r="EY169" s="145"/>
      <c r="EZ169" s="145"/>
      <c r="FA169" s="145"/>
      <c r="FB169" s="145"/>
      <c r="FC169" s="145"/>
      <c r="FD169" s="145"/>
      <c r="FE169" s="145"/>
      <c r="FF169" s="145"/>
      <c r="FG169" s="145"/>
      <c r="FH169" s="145"/>
      <c r="FI169" s="145"/>
      <c r="FJ169" s="145"/>
      <c r="FK169" s="145"/>
      <c r="FL169" s="145"/>
      <c r="FM169" s="145"/>
      <c r="FN169" s="145"/>
      <c r="FO169" s="145"/>
      <c r="FP169" s="145"/>
      <c r="FQ169" s="145"/>
      <c r="FR169" s="145"/>
      <c r="FS169" s="145"/>
      <c r="FT169" s="145"/>
      <c r="FU169" s="145"/>
      <c r="FV169" s="145"/>
      <c r="FW169" s="145"/>
      <c r="FX169" s="145"/>
      <c r="FY169" s="145"/>
      <c r="FZ169" s="145"/>
      <c r="GA169" s="145"/>
      <c r="GB169" s="145"/>
      <c r="GC169" s="145"/>
      <c r="GD169" s="145"/>
      <c r="GE169" s="145"/>
      <c r="GF169" s="145"/>
      <c r="GG169" s="145"/>
      <c r="GH169" s="145"/>
      <c r="GI169" s="145"/>
      <c r="GJ169" s="145"/>
      <c r="GK169" s="145"/>
      <c r="GL169" s="145"/>
      <c r="GM169" s="145"/>
      <c r="GN169" s="145"/>
      <c r="GO169" s="145"/>
      <c r="GP169" s="145"/>
      <c r="GQ169" s="145"/>
      <c r="GR169" s="145"/>
      <c r="GS169" s="145"/>
      <c r="GT169" s="145"/>
      <c r="GU169" s="145"/>
      <c r="GV169" s="145"/>
      <c r="GW169" s="145"/>
      <c r="GX169" s="145"/>
      <c r="GY169" s="145"/>
      <c r="GZ169" s="145"/>
      <c r="HA169" s="145"/>
      <c r="HB169" s="145"/>
      <c r="HC169" s="145"/>
      <c r="HD169" s="145"/>
      <c r="HE169" s="145"/>
      <c r="HF169" s="145"/>
      <c r="HG169" s="145"/>
      <c r="HH169" s="145"/>
      <c r="HI169" s="145"/>
      <c r="HJ169" s="145"/>
      <c r="HK169" s="145"/>
      <c r="HL169" s="145"/>
      <c r="HM169" s="145"/>
      <c r="HN169" s="145"/>
      <c r="HO169" s="145"/>
      <c r="HP169" s="145"/>
      <c r="HQ169" s="145"/>
      <c r="HR169" s="145"/>
      <c r="HS169" s="145"/>
      <c r="HT169" s="145"/>
      <c r="HU169" s="145"/>
      <c r="HV169" s="145"/>
      <c r="HW169" s="145"/>
      <c r="HX169" s="145"/>
      <c r="HY169" s="145"/>
      <c r="HZ169" s="145"/>
      <c r="IA169" s="145"/>
      <c r="IB169" s="145"/>
      <c r="IC169" s="145"/>
      <c r="ID169" s="145"/>
      <c r="IE169" s="145"/>
      <c r="IF169" s="145"/>
      <c r="IG169" s="145"/>
      <c r="IH169" s="145"/>
      <c r="II169" s="145"/>
      <c r="IJ169" s="145"/>
      <c r="IK169" s="145"/>
      <c r="IL169" s="145"/>
      <c r="IM169" s="145"/>
      <c r="IN169" s="145"/>
      <c r="IO169" s="145"/>
      <c r="IP169" s="145"/>
      <c r="IQ169" s="145"/>
      <c r="IR169" s="145"/>
      <c r="IS169" s="145"/>
      <c r="IT169" s="145"/>
      <c r="IU169" s="145"/>
      <c r="IV169" s="145"/>
      <c r="IW169" s="145"/>
      <c r="IX169" s="145"/>
      <c r="IY169" s="145"/>
      <c r="IZ169" s="145"/>
      <c r="JA169" s="145"/>
      <c r="JB169" s="145"/>
      <c r="JC169" s="145"/>
      <c r="JD169" s="145"/>
      <c r="JE169" s="145"/>
      <c r="JF169" s="145"/>
      <c r="JG169" s="145"/>
      <c r="JH169" s="145"/>
      <c r="JI169" s="145"/>
      <c r="JJ169" s="145"/>
      <c r="JK169" s="145"/>
      <c r="JL169" s="145"/>
      <c r="JM169" s="145"/>
      <c r="JN169" s="145"/>
      <c r="JO169" s="145"/>
      <c r="JP169" s="145"/>
      <c r="JQ169" s="145"/>
      <c r="JR169" s="145"/>
      <c r="JS169" s="145"/>
      <c r="JT169" s="145"/>
      <c r="JU169" s="145"/>
      <c r="JV169" s="145"/>
      <c r="JW169" s="145"/>
      <c r="JX169" s="145"/>
      <c r="JY169" s="145"/>
      <c r="JZ169" s="145"/>
      <c r="KA169" s="145"/>
      <c r="KB169" s="145"/>
      <c r="KC169" s="145"/>
      <c r="KD169" s="145"/>
      <c r="KE169" s="145"/>
      <c r="KF169" s="145"/>
      <c r="KG169" s="145"/>
      <c r="KH169" s="145"/>
      <c r="KI169" s="145"/>
      <c r="KJ169" s="145"/>
      <c r="KK169" s="145"/>
      <c r="KL169" s="145"/>
      <c r="KM169" s="145"/>
      <c r="KN169" s="145"/>
      <c r="KO169" s="145"/>
      <c r="KP169" s="145"/>
      <c r="KQ169" s="145"/>
      <c r="KR169" s="145"/>
      <c r="KS169" s="145"/>
      <c r="KT169" s="145"/>
      <c r="KU169" s="145"/>
      <c r="KV169" s="145"/>
      <c r="KW169" s="145"/>
      <c r="KX169" s="145"/>
      <c r="KY169" s="145"/>
      <c r="KZ169" s="145"/>
      <c r="LA169" s="145"/>
      <c r="LB169" s="145"/>
      <c r="LC169" s="145"/>
      <c r="LD169" s="145"/>
      <c r="LE169" s="145"/>
      <c r="LF169" s="145"/>
      <c r="LG169" s="145"/>
      <c r="LH169" s="145"/>
      <c r="LI169" s="145"/>
      <c r="LJ169" s="145"/>
      <c r="LK169" s="145"/>
      <c r="LL169" s="145"/>
      <c r="LM169" s="145"/>
      <c r="LN169" s="145"/>
      <c r="LO169" s="145"/>
      <c r="LP169" s="145"/>
      <c r="LQ169" s="145"/>
      <c r="LR169" s="145"/>
      <c r="LS169" s="145"/>
      <c r="LT169" s="145"/>
      <c r="LU169" s="145"/>
      <c r="LV169" s="145"/>
      <c r="LW169" s="145"/>
      <c r="LX169" s="145"/>
      <c r="LY169" s="145"/>
      <c r="LZ169" s="145"/>
      <c r="MA169" s="145"/>
      <c r="MB169" s="145"/>
      <c r="MC169" s="145"/>
      <c r="MD169" s="145"/>
      <c r="ME169" s="145"/>
      <c r="MF169" s="145"/>
      <c r="MG169" s="145"/>
      <c r="MH169" s="145"/>
      <c r="MI169" s="145"/>
      <c r="MJ169" s="145"/>
      <c r="MK169" s="145"/>
      <c r="ML169" s="145"/>
      <c r="MM169" s="145"/>
      <c r="MN169" s="145"/>
      <c r="MO169" s="145"/>
      <c r="MP169" s="145"/>
      <c r="MQ169" s="145"/>
      <c r="MR169" s="145"/>
      <c r="MS169" s="145"/>
      <c r="MT169" s="145"/>
      <c r="MU169" s="145"/>
      <c r="MV169" s="145"/>
      <c r="MW169" s="145"/>
      <c r="MX169" s="145"/>
      <c r="MY169" s="145"/>
      <c r="MZ169" s="145"/>
      <c r="NA169" s="145"/>
      <c r="NB169" s="145"/>
      <c r="NC169" s="145"/>
      <c r="ND169" s="145"/>
      <c r="NE169" s="145"/>
      <c r="NF169" s="145"/>
      <c r="NG169" s="145"/>
      <c r="NH169" s="145"/>
      <c r="NI169" s="145"/>
      <c r="NJ169" s="145"/>
      <c r="NK169" s="145"/>
      <c r="NL169" s="145"/>
      <c r="NM169" s="145"/>
      <c r="NN169" s="145"/>
      <c r="NO169" s="145"/>
      <c r="NP169" s="145"/>
      <c r="NQ169" s="145"/>
      <c r="NR169" s="145"/>
      <c r="NS169" s="145"/>
      <c r="NT169" s="145"/>
      <c r="NU169" s="145"/>
      <c r="NV169" s="145"/>
      <c r="NW169" s="145"/>
      <c r="NX169" s="145"/>
      <c r="NY169" s="145"/>
      <c r="NZ169" s="145"/>
      <c r="OA169" s="145"/>
      <c r="OB169" s="145"/>
      <c r="OC169" s="145"/>
      <c r="OD169" s="145"/>
      <c r="OE169" s="145"/>
      <c r="OF169" s="145"/>
      <c r="OG169" s="145"/>
      <c r="OH169" s="145"/>
      <c r="OI169" s="145"/>
      <c r="OJ169" s="145"/>
      <c r="OK169" s="145"/>
      <c r="OL169" s="145"/>
      <c r="OM169" s="145"/>
      <c r="ON169" s="145"/>
      <c r="OO169" s="145"/>
      <c r="OP169" s="145"/>
      <c r="OQ169" s="145"/>
      <c r="OR169" s="145"/>
      <c r="OS169" s="145"/>
      <c r="OT169" s="145"/>
      <c r="OU169" s="145"/>
      <c r="OV169" s="145"/>
      <c r="OW169" s="145"/>
      <c r="OX169" s="145"/>
      <c r="OY169" s="145"/>
      <c r="OZ169" s="145"/>
      <c r="PA169" s="145"/>
      <c r="PB169" s="145"/>
      <c r="PC169" s="145"/>
      <c r="PD169" s="145"/>
      <c r="PE169" s="145"/>
      <c r="PF169" s="145"/>
      <c r="PG169" s="145"/>
      <c r="PH169" s="145"/>
      <c r="PI169" s="145"/>
      <c r="PJ169" s="145"/>
      <c r="PK169" s="145"/>
      <c r="PL169" s="145"/>
      <c r="PM169" s="145"/>
      <c r="PN169" s="145"/>
      <c r="PO169" s="145"/>
      <c r="PP169" s="145"/>
      <c r="PQ169" s="145"/>
      <c r="PR169" s="145"/>
      <c r="PS169" s="145"/>
      <c r="PT169" s="145"/>
      <c r="PU169" s="145"/>
      <c r="PV169" s="145"/>
      <c r="PW169" s="145"/>
      <c r="PX169" s="145"/>
      <c r="PY169" s="145"/>
      <c r="PZ169" s="145"/>
      <c r="QA169" s="145"/>
      <c r="QB169" s="145"/>
      <c r="QC169" s="145"/>
      <c r="QD169" s="145"/>
      <c r="QE169" s="145"/>
      <c r="QF169" s="145"/>
      <c r="QG169" s="145"/>
      <c r="QH169" s="145"/>
      <c r="QI169" s="145"/>
      <c r="QJ169" s="145"/>
      <c r="QK169" s="145"/>
      <c r="QL169" s="145"/>
      <c r="QM169" s="145"/>
      <c r="QN169" s="145"/>
      <c r="QO169" s="145"/>
      <c r="QP169" s="145"/>
      <c r="QQ169" s="145"/>
      <c r="QR169" s="145"/>
      <c r="QS169" s="145"/>
      <c r="QT169" s="145"/>
      <c r="QU169" s="145"/>
      <c r="QV169" s="145"/>
      <c r="QW169" s="145"/>
      <c r="QX169" s="145"/>
      <c r="QY169" s="145"/>
      <c r="QZ169" s="145"/>
      <c r="RA169" s="145"/>
      <c r="RB169" s="145"/>
      <c r="RC169" s="145"/>
      <c r="RD169" s="145"/>
      <c r="RE169" s="145"/>
      <c r="RF169" s="145"/>
      <c r="RG169" s="145"/>
      <c r="RH169" s="145"/>
      <c r="RI169" s="145"/>
      <c r="RJ169" s="145"/>
      <c r="RK169" s="145"/>
      <c r="RL169" s="145"/>
      <c r="RM169" s="145"/>
      <c r="RN169" s="145"/>
      <c r="RO169" s="145"/>
      <c r="RP169" s="145"/>
      <c r="RQ169" s="145"/>
      <c r="RR169" s="145"/>
      <c r="RS169" s="145"/>
      <c r="RT169" s="145"/>
      <c r="RU169" s="145"/>
      <c r="RV169" s="145"/>
      <c r="RW169" s="145"/>
      <c r="RX169" s="145"/>
      <c r="RY169" s="145"/>
      <c r="RZ169" s="145"/>
      <c r="SA169" s="145"/>
      <c r="SB169" s="145"/>
      <c r="SC169" s="145"/>
      <c r="SD169" s="145"/>
      <c r="SE169" s="145"/>
      <c r="SF169" s="145"/>
      <c r="SG169" s="145"/>
      <c r="SH169" s="145"/>
      <c r="SI169" s="145"/>
      <c r="SJ169" s="145"/>
      <c r="SK169" s="145"/>
      <c r="SL169" s="145"/>
      <c r="SM169" s="145"/>
      <c r="SN169" s="145"/>
      <c r="SO169" s="145"/>
      <c r="SP169" s="145"/>
      <c r="SQ169" s="145"/>
      <c r="SR169" s="145"/>
      <c r="SS169" s="145"/>
      <c r="ST169" s="145"/>
      <c r="SU169" s="145"/>
      <c r="SV169" s="145"/>
      <c r="SW169" s="145"/>
      <c r="SX169" s="145"/>
      <c r="SY169" s="145"/>
      <c r="SZ169" s="145"/>
      <c r="TA169" s="145"/>
      <c r="TB169" s="145"/>
      <c r="TC169" s="145"/>
      <c r="TD169" s="145"/>
      <c r="TE169" s="145"/>
      <c r="TF169" s="145"/>
      <c r="TG169" s="145"/>
      <c r="TH169" s="145"/>
      <c r="TI169" s="145"/>
      <c r="TJ169" s="145"/>
      <c r="TK169" s="145"/>
      <c r="TL169" s="145"/>
      <c r="TM169" s="145"/>
      <c r="TN169" s="145"/>
      <c r="TO169" s="145"/>
      <c r="TP169" s="145"/>
      <c r="TQ169" s="145"/>
    </row>
    <row r="170" spans="1:537" s="251" customFormat="1" ht="15.75" customHeight="1" thickBot="1" x14ac:dyDescent="0.3">
      <c r="A170" s="250"/>
      <c r="J170" s="252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53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3"/>
      <c r="DL170" s="253"/>
      <c r="DM170" s="253"/>
      <c r="DN170" s="253"/>
      <c r="DO170" s="253"/>
      <c r="DP170" s="253"/>
      <c r="DQ170" s="253"/>
      <c r="DR170" s="253"/>
      <c r="DS170" s="253"/>
      <c r="DT170" s="253"/>
      <c r="DU170" s="253"/>
      <c r="DV170" s="253"/>
      <c r="DW170" s="253"/>
      <c r="DX170" s="253"/>
      <c r="DY170" s="253"/>
      <c r="DZ170" s="253"/>
      <c r="EA170" s="253"/>
      <c r="EB170" s="253"/>
      <c r="EC170" s="253"/>
      <c r="ED170" s="253"/>
      <c r="EE170" s="253"/>
      <c r="EF170" s="253"/>
      <c r="EG170" s="253"/>
      <c r="EH170" s="253"/>
      <c r="EI170" s="253"/>
      <c r="EJ170" s="253"/>
      <c r="EK170" s="253"/>
      <c r="EL170" s="253"/>
      <c r="EM170" s="253"/>
      <c r="EN170" s="253"/>
      <c r="EO170" s="253"/>
      <c r="EP170" s="253"/>
      <c r="EQ170" s="253"/>
      <c r="ER170" s="253"/>
      <c r="ES170" s="253"/>
      <c r="ET170" s="253"/>
      <c r="EU170" s="253"/>
      <c r="EV170" s="253"/>
      <c r="EW170" s="253"/>
      <c r="EX170" s="253"/>
      <c r="EY170" s="253"/>
      <c r="EZ170" s="253"/>
      <c r="FA170" s="253"/>
      <c r="FB170" s="253"/>
      <c r="FC170" s="253"/>
      <c r="FD170" s="253"/>
      <c r="FE170" s="253"/>
      <c r="FF170" s="253"/>
      <c r="FG170" s="253"/>
      <c r="FH170" s="253"/>
      <c r="FI170" s="253"/>
      <c r="FJ170" s="253"/>
      <c r="FK170" s="253"/>
      <c r="FL170" s="253"/>
      <c r="FM170" s="253"/>
      <c r="FN170" s="253"/>
      <c r="FO170" s="253"/>
      <c r="FP170" s="253"/>
      <c r="FQ170" s="253"/>
      <c r="FR170" s="253"/>
      <c r="FS170" s="253"/>
      <c r="FT170" s="253"/>
      <c r="FU170" s="253"/>
      <c r="FV170" s="253"/>
      <c r="FW170" s="253"/>
      <c r="FX170" s="253"/>
      <c r="FY170" s="253"/>
      <c r="FZ170" s="253"/>
      <c r="GA170" s="253"/>
      <c r="GB170" s="253"/>
      <c r="GC170" s="253"/>
      <c r="GD170" s="253"/>
      <c r="GE170" s="253"/>
      <c r="GF170" s="253"/>
      <c r="GG170" s="253"/>
      <c r="GH170" s="253"/>
      <c r="GI170" s="253"/>
      <c r="GJ170" s="253"/>
      <c r="GK170" s="253"/>
      <c r="GL170" s="253"/>
      <c r="GM170" s="253"/>
      <c r="GN170" s="253"/>
      <c r="GO170" s="253"/>
      <c r="GP170" s="253"/>
      <c r="GQ170" s="253"/>
      <c r="GR170" s="253"/>
      <c r="GS170" s="253"/>
      <c r="GT170" s="253"/>
      <c r="GU170" s="253"/>
      <c r="GV170" s="253"/>
      <c r="GW170" s="253"/>
      <c r="GX170" s="253"/>
      <c r="GY170" s="253"/>
      <c r="GZ170" s="253"/>
      <c r="HA170" s="253"/>
      <c r="HB170" s="253"/>
      <c r="HC170" s="253"/>
      <c r="HD170" s="253"/>
      <c r="HE170" s="253"/>
      <c r="HF170" s="253"/>
      <c r="HG170" s="253"/>
      <c r="HH170" s="253"/>
      <c r="HI170" s="253"/>
      <c r="HJ170" s="253"/>
      <c r="HK170" s="253"/>
      <c r="HL170" s="253"/>
      <c r="HM170" s="253"/>
      <c r="HN170" s="253"/>
      <c r="HO170" s="253"/>
      <c r="HP170" s="253"/>
      <c r="HQ170" s="253"/>
      <c r="HR170" s="253"/>
      <c r="HS170" s="253"/>
      <c r="HT170" s="253"/>
      <c r="HU170" s="253"/>
      <c r="HV170" s="253"/>
      <c r="HW170" s="253"/>
      <c r="HX170" s="253"/>
      <c r="HY170" s="253"/>
      <c r="HZ170" s="253"/>
      <c r="IA170" s="253"/>
      <c r="IB170" s="253"/>
      <c r="IC170" s="253"/>
      <c r="ID170" s="253"/>
      <c r="IE170" s="253"/>
      <c r="IF170" s="253"/>
      <c r="IG170" s="253"/>
      <c r="IH170" s="253"/>
      <c r="II170" s="253"/>
      <c r="IJ170" s="253"/>
      <c r="IK170" s="253"/>
      <c r="IL170" s="253"/>
      <c r="IM170" s="253"/>
      <c r="IN170" s="253"/>
      <c r="IO170" s="253"/>
      <c r="IP170" s="253"/>
      <c r="IQ170" s="253"/>
      <c r="IR170" s="253"/>
      <c r="IS170" s="253"/>
      <c r="IT170" s="253"/>
      <c r="IU170" s="253"/>
      <c r="IV170" s="253"/>
      <c r="IW170" s="253"/>
      <c r="IX170" s="253"/>
      <c r="IY170" s="253"/>
      <c r="IZ170" s="253"/>
      <c r="JA170" s="253"/>
      <c r="JB170" s="253"/>
      <c r="JC170" s="253"/>
      <c r="JD170" s="253"/>
      <c r="JE170" s="253"/>
      <c r="JF170" s="253"/>
      <c r="JG170" s="253"/>
      <c r="JH170" s="253"/>
      <c r="JI170" s="253"/>
      <c r="JJ170" s="253"/>
      <c r="JK170" s="253"/>
      <c r="JL170" s="253"/>
      <c r="JM170" s="253"/>
      <c r="JN170" s="253"/>
      <c r="JO170" s="253"/>
      <c r="JP170" s="253"/>
      <c r="JQ170" s="253"/>
      <c r="JR170" s="253"/>
      <c r="JS170" s="253"/>
      <c r="JT170" s="253"/>
      <c r="JU170" s="253"/>
      <c r="JV170" s="253"/>
      <c r="JW170" s="253"/>
      <c r="JX170" s="253"/>
      <c r="JY170" s="253"/>
      <c r="JZ170" s="253"/>
      <c r="KA170" s="253"/>
      <c r="KB170" s="253"/>
      <c r="KC170" s="253"/>
      <c r="KD170" s="253"/>
      <c r="KE170" s="253"/>
      <c r="KF170" s="253"/>
      <c r="KG170" s="253"/>
      <c r="KH170" s="253"/>
      <c r="KI170" s="253"/>
      <c r="KJ170" s="253"/>
      <c r="KK170" s="253"/>
      <c r="KL170" s="253"/>
      <c r="KM170" s="253"/>
      <c r="KN170" s="253"/>
      <c r="KO170" s="253"/>
      <c r="KP170" s="253"/>
      <c r="KQ170" s="253"/>
      <c r="KR170" s="253"/>
      <c r="KS170" s="253"/>
      <c r="KT170" s="253"/>
      <c r="KU170" s="253"/>
      <c r="KV170" s="253"/>
      <c r="KW170" s="253"/>
      <c r="KX170" s="253"/>
      <c r="KY170" s="253"/>
      <c r="KZ170" s="253"/>
      <c r="LA170" s="253"/>
      <c r="LB170" s="253"/>
      <c r="LC170" s="253"/>
      <c r="LD170" s="253"/>
      <c r="LE170" s="253"/>
      <c r="LF170" s="253"/>
      <c r="LG170" s="253"/>
      <c r="LH170" s="253"/>
      <c r="LI170" s="253"/>
      <c r="LJ170" s="253"/>
      <c r="LK170" s="253"/>
      <c r="LL170" s="253"/>
      <c r="LM170" s="253"/>
      <c r="LN170" s="253"/>
      <c r="LO170" s="253"/>
      <c r="LP170" s="253"/>
      <c r="LQ170" s="253"/>
      <c r="LR170" s="253"/>
      <c r="LS170" s="253"/>
      <c r="LT170" s="253"/>
      <c r="LU170" s="253"/>
      <c r="LV170" s="253"/>
      <c r="LW170" s="253"/>
      <c r="LX170" s="253"/>
      <c r="LY170" s="253"/>
      <c r="LZ170" s="253"/>
      <c r="MA170" s="253"/>
      <c r="MB170" s="253"/>
      <c r="MC170" s="253"/>
      <c r="MD170" s="253"/>
      <c r="ME170" s="253"/>
      <c r="MF170" s="253"/>
      <c r="MG170" s="253"/>
      <c r="MH170" s="253"/>
      <c r="MI170" s="253"/>
      <c r="MJ170" s="253"/>
      <c r="MK170" s="253"/>
      <c r="ML170" s="253"/>
      <c r="MM170" s="253"/>
      <c r="MN170" s="253"/>
      <c r="MO170" s="253"/>
      <c r="MP170" s="253"/>
      <c r="MQ170" s="253"/>
      <c r="MR170" s="253"/>
      <c r="MS170" s="253"/>
      <c r="MT170" s="253"/>
      <c r="MU170" s="253"/>
      <c r="MV170" s="253"/>
      <c r="MW170" s="253"/>
      <c r="MX170" s="253"/>
      <c r="MY170" s="253"/>
      <c r="MZ170" s="253"/>
      <c r="NA170" s="253"/>
      <c r="NB170" s="253"/>
      <c r="NC170" s="253"/>
      <c r="ND170" s="253"/>
      <c r="NE170" s="253"/>
      <c r="NF170" s="253"/>
      <c r="NG170" s="253"/>
      <c r="NH170" s="253"/>
      <c r="NI170" s="253"/>
      <c r="NJ170" s="253"/>
      <c r="NK170" s="253"/>
      <c r="NL170" s="253"/>
      <c r="NM170" s="253"/>
      <c r="NN170" s="253"/>
      <c r="NO170" s="253"/>
      <c r="NP170" s="253"/>
      <c r="NQ170" s="253"/>
      <c r="NR170" s="253"/>
      <c r="NS170" s="253"/>
      <c r="NT170" s="253"/>
      <c r="NU170" s="253"/>
      <c r="NV170" s="253"/>
      <c r="NW170" s="253"/>
      <c r="NX170" s="253"/>
      <c r="NY170" s="253"/>
      <c r="NZ170" s="253"/>
      <c r="OA170" s="253"/>
      <c r="OB170" s="253"/>
      <c r="OC170" s="253"/>
      <c r="OD170" s="253"/>
      <c r="OE170" s="253"/>
      <c r="OF170" s="253"/>
      <c r="OG170" s="253"/>
      <c r="OH170" s="253"/>
      <c r="OI170" s="253"/>
      <c r="OJ170" s="253"/>
      <c r="OK170" s="253"/>
      <c r="OL170" s="253"/>
      <c r="OM170" s="253"/>
      <c r="ON170" s="253"/>
      <c r="OO170" s="253"/>
      <c r="OP170" s="253"/>
      <c r="OQ170" s="253"/>
      <c r="OR170" s="253"/>
      <c r="OS170" s="253"/>
      <c r="OT170" s="253"/>
      <c r="OU170" s="253"/>
      <c r="OV170" s="253"/>
      <c r="OW170" s="253"/>
      <c r="OX170" s="253"/>
      <c r="OY170" s="253"/>
      <c r="OZ170" s="253"/>
      <c r="PA170" s="253"/>
      <c r="PB170" s="253"/>
      <c r="PC170" s="253"/>
      <c r="PD170" s="253"/>
      <c r="PE170" s="253"/>
      <c r="PF170" s="253"/>
      <c r="PG170" s="253"/>
      <c r="PH170" s="253"/>
      <c r="PI170" s="253"/>
      <c r="PJ170" s="253"/>
      <c r="PK170" s="253"/>
      <c r="PL170" s="253"/>
      <c r="PM170" s="253"/>
      <c r="PN170" s="253"/>
      <c r="PO170" s="253"/>
      <c r="PP170" s="253"/>
      <c r="PQ170" s="253"/>
      <c r="PR170" s="253"/>
      <c r="PS170" s="253"/>
      <c r="PT170" s="253"/>
      <c r="PU170" s="253"/>
      <c r="PV170" s="253"/>
      <c r="PW170" s="253"/>
      <c r="PX170" s="253"/>
      <c r="PY170" s="253"/>
      <c r="PZ170" s="253"/>
      <c r="QA170" s="253"/>
      <c r="QB170" s="253"/>
      <c r="QC170" s="253"/>
      <c r="QD170" s="253"/>
      <c r="QE170" s="253"/>
      <c r="QF170" s="253"/>
      <c r="QG170" s="253"/>
      <c r="QH170" s="253"/>
      <c r="QI170" s="253"/>
      <c r="QJ170" s="253"/>
      <c r="QK170" s="253"/>
      <c r="QL170" s="253"/>
      <c r="QM170" s="253"/>
      <c r="QN170" s="253"/>
      <c r="QO170" s="253"/>
      <c r="QP170" s="253"/>
      <c r="QQ170" s="253"/>
      <c r="QR170" s="253"/>
      <c r="QS170" s="253"/>
      <c r="QT170" s="253"/>
      <c r="QU170" s="253"/>
      <c r="QV170" s="253"/>
      <c r="QW170" s="253"/>
      <c r="QX170" s="253"/>
      <c r="QY170" s="253"/>
      <c r="QZ170" s="253"/>
      <c r="RA170" s="253"/>
      <c r="RB170" s="253"/>
      <c r="RC170" s="253"/>
      <c r="RD170" s="253"/>
      <c r="RE170" s="253"/>
      <c r="RF170" s="253"/>
      <c r="RG170" s="253"/>
      <c r="RH170" s="253"/>
      <c r="RI170" s="253"/>
      <c r="RJ170" s="253"/>
      <c r="RK170" s="253"/>
      <c r="RL170" s="253"/>
      <c r="RM170" s="253"/>
      <c r="RN170" s="253"/>
      <c r="RO170" s="253"/>
      <c r="RP170" s="253"/>
      <c r="RQ170" s="253"/>
      <c r="RR170" s="253"/>
      <c r="RS170" s="253"/>
      <c r="RT170" s="253"/>
      <c r="RU170" s="253"/>
      <c r="RV170" s="253"/>
      <c r="RW170" s="253"/>
      <c r="RX170" s="253"/>
      <c r="RY170" s="253"/>
      <c r="RZ170" s="253"/>
      <c r="SA170" s="253"/>
      <c r="SB170" s="253"/>
      <c r="SC170" s="253"/>
      <c r="SD170" s="253"/>
      <c r="SE170" s="253"/>
      <c r="SF170" s="253"/>
      <c r="SG170" s="253"/>
      <c r="SH170" s="253"/>
      <c r="SI170" s="253"/>
      <c r="SJ170" s="253"/>
      <c r="SK170" s="253"/>
      <c r="SL170" s="253"/>
      <c r="SM170" s="253"/>
      <c r="SN170" s="253"/>
      <c r="SO170" s="253"/>
      <c r="SP170" s="253"/>
      <c r="SQ170" s="253"/>
      <c r="SR170" s="253"/>
      <c r="SS170" s="253"/>
      <c r="ST170" s="253"/>
      <c r="SU170" s="253"/>
      <c r="SV170" s="253"/>
      <c r="SW170" s="253"/>
      <c r="SX170" s="253"/>
      <c r="SY170" s="253"/>
      <c r="SZ170" s="253"/>
      <c r="TA170" s="253"/>
      <c r="TB170" s="253"/>
      <c r="TC170" s="253"/>
      <c r="TD170" s="253"/>
      <c r="TE170" s="253"/>
      <c r="TF170" s="253"/>
      <c r="TG170" s="253"/>
      <c r="TH170" s="253"/>
      <c r="TI170" s="253"/>
      <c r="TJ170" s="253"/>
      <c r="TK170" s="253"/>
      <c r="TL170" s="253"/>
      <c r="TM170" s="253"/>
      <c r="TN170" s="253"/>
      <c r="TO170" s="253"/>
      <c r="TP170" s="253"/>
      <c r="TQ170" s="253"/>
    </row>
    <row r="171" spans="1:537" s="255" customFormat="1" ht="15.75" customHeight="1" thickBot="1" x14ac:dyDescent="0.3">
      <c r="A171" s="254"/>
      <c r="J171" s="256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  <c r="BQ171" s="253"/>
      <c r="BR171" s="253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253"/>
      <c r="DN171" s="253"/>
      <c r="DO171" s="253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53"/>
      <c r="GB171" s="253"/>
      <c r="GC171" s="253"/>
      <c r="GD171" s="253"/>
      <c r="GE171" s="253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253"/>
      <c r="JJ171" s="253"/>
      <c r="JK171" s="253"/>
      <c r="JL171" s="253"/>
      <c r="JM171" s="253"/>
      <c r="JN171" s="253"/>
      <c r="JO171" s="253"/>
      <c r="JP171" s="253"/>
      <c r="JQ171" s="253"/>
      <c r="JR171" s="253"/>
      <c r="JS171" s="253"/>
      <c r="JT171" s="253"/>
      <c r="JU171" s="253"/>
      <c r="JV171" s="253"/>
      <c r="JW171" s="253"/>
      <c r="JX171" s="253"/>
      <c r="JY171" s="253"/>
      <c r="JZ171" s="253"/>
      <c r="KA171" s="253"/>
      <c r="KB171" s="253"/>
      <c r="KC171" s="253"/>
      <c r="KD171" s="253"/>
      <c r="KE171" s="253"/>
      <c r="KF171" s="253"/>
      <c r="KG171" s="253"/>
      <c r="KH171" s="253"/>
      <c r="KI171" s="253"/>
      <c r="KJ171" s="253"/>
      <c r="KK171" s="253"/>
      <c r="KL171" s="253"/>
      <c r="KM171" s="253"/>
      <c r="KN171" s="253"/>
      <c r="KO171" s="253"/>
      <c r="KP171" s="253"/>
      <c r="KQ171" s="253"/>
      <c r="KR171" s="253"/>
      <c r="KS171" s="253"/>
      <c r="KT171" s="253"/>
      <c r="KU171" s="253"/>
      <c r="KV171" s="253"/>
      <c r="KW171" s="253"/>
      <c r="KX171" s="253"/>
      <c r="KY171" s="253"/>
      <c r="KZ171" s="253"/>
      <c r="LA171" s="253"/>
      <c r="LB171" s="253"/>
      <c r="LC171" s="253"/>
      <c r="LD171" s="253"/>
      <c r="LE171" s="253"/>
      <c r="LF171" s="253"/>
      <c r="LG171" s="253"/>
      <c r="LH171" s="253"/>
      <c r="LI171" s="253"/>
      <c r="LJ171" s="253"/>
      <c r="LK171" s="253"/>
      <c r="LL171" s="253"/>
      <c r="LM171" s="253"/>
      <c r="LN171" s="253"/>
      <c r="LO171" s="253"/>
      <c r="LP171" s="253"/>
      <c r="LQ171" s="253"/>
      <c r="LR171" s="253"/>
      <c r="LS171" s="253"/>
      <c r="LT171" s="253"/>
      <c r="LU171" s="253"/>
      <c r="LV171" s="253"/>
      <c r="LW171" s="253"/>
      <c r="LX171" s="253"/>
      <c r="LY171" s="253"/>
      <c r="LZ171" s="253"/>
      <c r="MA171" s="253"/>
      <c r="MB171" s="253"/>
      <c r="MC171" s="253"/>
      <c r="MD171" s="253"/>
      <c r="ME171" s="253"/>
      <c r="MF171" s="253"/>
      <c r="MG171" s="253"/>
      <c r="MH171" s="253"/>
      <c r="MI171" s="253"/>
      <c r="MJ171" s="253"/>
      <c r="MK171" s="253"/>
      <c r="ML171" s="253"/>
      <c r="MM171" s="253"/>
      <c r="MN171" s="253"/>
      <c r="MO171" s="253"/>
      <c r="MP171" s="253"/>
      <c r="MQ171" s="253"/>
      <c r="MR171" s="253"/>
      <c r="MS171" s="253"/>
      <c r="MT171" s="253"/>
      <c r="MU171" s="253"/>
      <c r="MV171" s="253"/>
      <c r="MW171" s="253"/>
      <c r="MX171" s="253"/>
      <c r="MY171" s="253"/>
      <c r="MZ171" s="253"/>
      <c r="NA171" s="253"/>
      <c r="NB171" s="253"/>
      <c r="NC171" s="253"/>
      <c r="ND171" s="253"/>
      <c r="NE171" s="253"/>
      <c r="NF171" s="253"/>
      <c r="NG171" s="253"/>
      <c r="NH171" s="253"/>
      <c r="NI171" s="253"/>
      <c r="NJ171" s="253"/>
      <c r="NK171" s="253"/>
      <c r="NL171" s="253"/>
      <c r="NM171" s="253"/>
      <c r="NN171" s="253"/>
      <c r="NO171" s="253"/>
      <c r="NP171" s="253"/>
      <c r="NQ171" s="253"/>
      <c r="NR171" s="253"/>
      <c r="NS171" s="253"/>
      <c r="NT171" s="253"/>
      <c r="NU171" s="253"/>
      <c r="NV171" s="253"/>
      <c r="NW171" s="253"/>
      <c r="NX171" s="253"/>
      <c r="NY171" s="253"/>
      <c r="NZ171" s="253"/>
      <c r="OA171" s="253"/>
      <c r="OB171" s="253"/>
      <c r="OC171" s="253"/>
      <c r="OD171" s="253"/>
      <c r="OE171" s="253"/>
      <c r="OF171" s="253"/>
      <c r="OG171" s="253"/>
      <c r="OH171" s="253"/>
      <c r="OI171" s="253"/>
      <c r="OJ171" s="253"/>
      <c r="OK171" s="253"/>
      <c r="OL171" s="253"/>
      <c r="OM171" s="253"/>
      <c r="ON171" s="253"/>
      <c r="OO171" s="253"/>
      <c r="OP171" s="253"/>
      <c r="OQ171" s="253"/>
      <c r="OR171" s="253"/>
      <c r="OS171" s="253"/>
      <c r="OT171" s="253"/>
      <c r="OU171" s="253"/>
      <c r="OV171" s="253"/>
      <c r="OW171" s="253"/>
      <c r="OX171" s="253"/>
      <c r="OY171" s="253"/>
      <c r="OZ171" s="253"/>
      <c r="PA171" s="253"/>
      <c r="PB171" s="253"/>
      <c r="PC171" s="253"/>
      <c r="PD171" s="253"/>
      <c r="PE171" s="253"/>
      <c r="PF171" s="253"/>
      <c r="PG171" s="253"/>
      <c r="PH171" s="253"/>
      <c r="PI171" s="253"/>
      <c r="PJ171" s="253"/>
      <c r="PK171" s="253"/>
      <c r="PL171" s="253"/>
      <c r="PM171" s="253"/>
      <c r="PN171" s="253"/>
      <c r="PO171" s="253"/>
      <c r="PP171" s="253"/>
      <c r="PQ171" s="253"/>
      <c r="PR171" s="253"/>
      <c r="PS171" s="253"/>
      <c r="PT171" s="253"/>
      <c r="PU171" s="253"/>
      <c r="PV171" s="253"/>
      <c r="PW171" s="253"/>
      <c r="PX171" s="253"/>
      <c r="PY171" s="253"/>
      <c r="PZ171" s="253"/>
      <c r="QA171" s="253"/>
      <c r="QB171" s="253"/>
      <c r="QC171" s="253"/>
      <c r="QD171" s="253"/>
      <c r="QE171" s="253"/>
      <c r="QF171" s="253"/>
      <c r="QG171" s="253"/>
      <c r="QH171" s="253"/>
      <c r="QI171" s="253"/>
      <c r="QJ171" s="253"/>
      <c r="QK171" s="253"/>
      <c r="QL171" s="253"/>
      <c r="QM171" s="253"/>
      <c r="QN171" s="253"/>
      <c r="QO171" s="253"/>
      <c r="QP171" s="253"/>
      <c r="QQ171" s="253"/>
      <c r="QR171" s="253"/>
      <c r="QS171" s="253"/>
      <c r="QT171" s="253"/>
      <c r="QU171" s="253"/>
      <c r="QV171" s="253"/>
      <c r="QW171" s="253"/>
      <c r="QX171" s="253"/>
      <c r="QY171" s="253"/>
      <c r="QZ171" s="253"/>
      <c r="RA171" s="253"/>
      <c r="RB171" s="253"/>
      <c r="RC171" s="253"/>
      <c r="RD171" s="253"/>
      <c r="RE171" s="253"/>
      <c r="RF171" s="253"/>
      <c r="RG171" s="253"/>
      <c r="RH171" s="253"/>
      <c r="RI171" s="253"/>
      <c r="RJ171" s="253"/>
      <c r="RK171" s="253"/>
      <c r="RL171" s="253"/>
      <c r="RM171" s="253"/>
      <c r="RN171" s="253"/>
      <c r="RO171" s="253"/>
      <c r="RP171" s="253"/>
      <c r="RQ171" s="253"/>
      <c r="RR171" s="253"/>
      <c r="RS171" s="253"/>
      <c r="RT171" s="253"/>
      <c r="RU171" s="253"/>
      <c r="RV171" s="253"/>
      <c r="RW171" s="253"/>
      <c r="RX171" s="253"/>
      <c r="RY171" s="253"/>
      <c r="RZ171" s="253"/>
      <c r="SA171" s="253"/>
      <c r="SB171" s="253"/>
      <c r="SC171" s="253"/>
      <c r="SD171" s="253"/>
      <c r="SE171" s="253"/>
      <c r="SF171" s="253"/>
      <c r="SG171" s="253"/>
      <c r="SH171" s="253"/>
      <c r="SI171" s="253"/>
      <c r="SJ171" s="253"/>
      <c r="SK171" s="253"/>
      <c r="SL171" s="253"/>
      <c r="SM171" s="253"/>
      <c r="SN171" s="253"/>
      <c r="SO171" s="253"/>
      <c r="SP171" s="253"/>
      <c r="SQ171" s="253"/>
      <c r="SR171" s="253"/>
      <c r="SS171" s="253"/>
      <c r="ST171" s="253"/>
      <c r="SU171" s="253"/>
      <c r="SV171" s="253"/>
      <c r="SW171" s="253"/>
      <c r="SX171" s="253"/>
      <c r="SY171" s="253"/>
      <c r="SZ171" s="253"/>
      <c r="TA171" s="253"/>
      <c r="TB171" s="253"/>
      <c r="TC171" s="253"/>
      <c r="TD171" s="253"/>
      <c r="TE171" s="253"/>
      <c r="TF171" s="253"/>
      <c r="TG171" s="253"/>
      <c r="TH171" s="253"/>
      <c r="TI171" s="253"/>
      <c r="TJ171" s="253"/>
      <c r="TK171" s="253"/>
      <c r="TL171" s="253"/>
      <c r="TM171" s="253"/>
      <c r="TN171" s="253"/>
      <c r="TO171" s="253"/>
      <c r="TP171" s="253"/>
      <c r="TQ171" s="253"/>
    </row>
    <row r="172" spans="1:537" s="251" customFormat="1" ht="15.75" customHeight="1" thickBot="1" x14ac:dyDescent="0.3">
      <c r="A172" s="250"/>
      <c r="J172" s="252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53"/>
      <c r="AT172" s="253"/>
      <c r="AU172" s="253"/>
      <c r="AV172" s="253"/>
      <c r="AW172" s="253"/>
      <c r="AX172" s="253"/>
      <c r="AY172" s="253"/>
      <c r="AZ172" s="253"/>
      <c r="BA172" s="253"/>
      <c r="BB172" s="253"/>
      <c r="BC172" s="253"/>
      <c r="BD172" s="253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  <c r="BQ172" s="253"/>
      <c r="BR172" s="253"/>
      <c r="BS172" s="253"/>
      <c r="BT172" s="253"/>
      <c r="BU172" s="253"/>
      <c r="BV172" s="253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  <c r="CI172" s="253"/>
      <c r="CJ172" s="253"/>
      <c r="CK172" s="253"/>
      <c r="CL172" s="253"/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53"/>
      <c r="FO172" s="253"/>
      <c r="FP172" s="253"/>
      <c r="FQ172" s="253"/>
      <c r="FR172" s="253"/>
      <c r="FS172" s="253"/>
      <c r="FT172" s="253"/>
      <c r="FU172" s="253"/>
      <c r="FV172" s="253"/>
      <c r="FW172" s="253"/>
      <c r="FX172" s="253"/>
      <c r="FY172" s="253"/>
      <c r="FZ172" s="253"/>
      <c r="GA172" s="253"/>
      <c r="GB172" s="253"/>
      <c r="GC172" s="253"/>
      <c r="GD172" s="253"/>
      <c r="GE172" s="253"/>
      <c r="GF172" s="253"/>
      <c r="GG172" s="253"/>
      <c r="GH172" s="253"/>
      <c r="GI172" s="253"/>
      <c r="GJ172" s="253"/>
      <c r="GK172" s="253"/>
      <c r="GL172" s="253"/>
      <c r="GM172" s="253"/>
      <c r="GN172" s="253"/>
      <c r="GO172" s="253"/>
      <c r="GP172" s="253"/>
      <c r="GQ172" s="253"/>
      <c r="GR172" s="253"/>
      <c r="GS172" s="253"/>
      <c r="GT172" s="253"/>
      <c r="GU172" s="253"/>
      <c r="GV172" s="253"/>
      <c r="GW172" s="253"/>
      <c r="GX172" s="253"/>
      <c r="GY172" s="253"/>
      <c r="GZ172" s="253"/>
      <c r="HA172" s="253"/>
      <c r="HB172" s="253"/>
      <c r="HC172" s="253"/>
      <c r="HD172" s="253"/>
      <c r="HE172" s="253"/>
      <c r="HF172" s="253"/>
      <c r="HG172" s="253"/>
      <c r="HH172" s="253"/>
      <c r="HI172" s="253"/>
      <c r="HJ172" s="253"/>
      <c r="HK172" s="253"/>
      <c r="HL172" s="253"/>
      <c r="HM172" s="253"/>
      <c r="HN172" s="253"/>
      <c r="HO172" s="253"/>
      <c r="HP172" s="253"/>
      <c r="HQ172" s="253"/>
      <c r="HR172" s="253"/>
      <c r="HS172" s="253"/>
      <c r="HT172" s="253"/>
      <c r="HU172" s="253"/>
      <c r="HV172" s="253"/>
      <c r="HW172" s="253"/>
      <c r="HX172" s="253"/>
      <c r="HY172" s="253"/>
      <c r="HZ172" s="253"/>
      <c r="IA172" s="253"/>
      <c r="IB172" s="253"/>
      <c r="IC172" s="253"/>
      <c r="ID172" s="253"/>
      <c r="IE172" s="253"/>
      <c r="IF172" s="253"/>
      <c r="IG172" s="253"/>
      <c r="IH172" s="253"/>
      <c r="II172" s="253"/>
      <c r="IJ172" s="253"/>
      <c r="IK172" s="253"/>
      <c r="IL172" s="253"/>
      <c r="IM172" s="253"/>
      <c r="IN172" s="253"/>
      <c r="IO172" s="253"/>
      <c r="IP172" s="253"/>
      <c r="IQ172" s="253"/>
      <c r="IR172" s="253"/>
      <c r="IS172" s="253"/>
      <c r="IT172" s="253"/>
      <c r="IU172" s="253"/>
      <c r="IV172" s="253"/>
      <c r="IW172" s="253"/>
      <c r="IX172" s="253"/>
      <c r="IY172" s="253"/>
      <c r="IZ172" s="253"/>
      <c r="JA172" s="253"/>
      <c r="JB172" s="253"/>
      <c r="JC172" s="253"/>
      <c r="JD172" s="253"/>
      <c r="JE172" s="253"/>
      <c r="JF172" s="253"/>
      <c r="JG172" s="253"/>
      <c r="JH172" s="253"/>
      <c r="JI172" s="253"/>
      <c r="JJ172" s="253"/>
      <c r="JK172" s="253"/>
      <c r="JL172" s="253"/>
      <c r="JM172" s="253"/>
      <c r="JN172" s="253"/>
      <c r="JO172" s="253"/>
      <c r="JP172" s="253"/>
      <c r="JQ172" s="253"/>
      <c r="JR172" s="253"/>
      <c r="JS172" s="253"/>
      <c r="JT172" s="253"/>
      <c r="JU172" s="253"/>
      <c r="JV172" s="253"/>
      <c r="JW172" s="253"/>
      <c r="JX172" s="253"/>
      <c r="JY172" s="253"/>
      <c r="JZ172" s="253"/>
      <c r="KA172" s="253"/>
      <c r="KB172" s="253"/>
      <c r="KC172" s="253"/>
      <c r="KD172" s="253"/>
      <c r="KE172" s="253"/>
      <c r="KF172" s="253"/>
      <c r="KG172" s="253"/>
      <c r="KH172" s="253"/>
      <c r="KI172" s="253"/>
      <c r="KJ172" s="253"/>
      <c r="KK172" s="253"/>
      <c r="KL172" s="253"/>
      <c r="KM172" s="253"/>
      <c r="KN172" s="253"/>
      <c r="KO172" s="253"/>
      <c r="KP172" s="253"/>
      <c r="KQ172" s="253"/>
      <c r="KR172" s="253"/>
      <c r="KS172" s="253"/>
      <c r="KT172" s="253"/>
      <c r="KU172" s="253"/>
      <c r="KV172" s="253"/>
      <c r="KW172" s="253"/>
      <c r="KX172" s="253"/>
      <c r="KY172" s="253"/>
      <c r="KZ172" s="253"/>
      <c r="LA172" s="253"/>
      <c r="LB172" s="253"/>
      <c r="LC172" s="253"/>
      <c r="LD172" s="253"/>
      <c r="LE172" s="253"/>
      <c r="LF172" s="253"/>
      <c r="LG172" s="253"/>
      <c r="LH172" s="253"/>
      <c r="LI172" s="253"/>
      <c r="LJ172" s="253"/>
      <c r="LK172" s="253"/>
      <c r="LL172" s="253"/>
      <c r="LM172" s="253"/>
      <c r="LN172" s="253"/>
      <c r="LO172" s="253"/>
      <c r="LP172" s="253"/>
      <c r="LQ172" s="253"/>
      <c r="LR172" s="253"/>
      <c r="LS172" s="253"/>
      <c r="LT172" s="253"/>
      <c r="LU172" s="253"/>
      <c r="LV172" s="253"/>
      <c r="LW172" s="253"/>
      <c r="LX172" s="253"/>
      <c r="LY172" s="253"/>
      <c r="LZ172" s="253"/>
      <c r="MA172" s="253"/>
      <c r="MB172" s="253"/>
      <c r="MC172" s="253"/>
      <c r="MD172" s="253"/>
      <c r="ME172" s="253"/>
      <c r="MF172" s="253"/>
      <c r="MG172" s="253"/>
      <c r="MH172" s="253"/>
      <c r="MI172" s="253"/>
      <c r="MJ172" s="253"/>
      <c r="MK172" s="253"/>
      <c r="ML172" s="253"/>
      <c r="MM172" s="253"/>
      <c r="MN172" s="253"/>
      <c r="MO172" s="253"/>
      <c r="MP172" s="253"/>
      <c r="MQ172" s="253"/>
      <c r="MR172" s="253"/>
      <c r="MS172" s="253"/>
      <c r="MT172" s="253"/>
      <c r="MU172" s="253"/>
      <c r="MV172" s="253"/>
      <c r="MW172" s="253"/>
      <c r="MX172" s="253"/>
      <c r="MY172" s="253"/>
      <c r="MZ172" s="253"/>
      <c r="NA172" s="253"/>
      <c r="NB172" s="253"/>
      <c r="NC172" s="253"/>
      <c r="ND172" s="253"/>
      <c r="NE172" s="253"/>
      <c r="NF172" s="253"/>
      <c r="NG172" s="253"/>
      <c r="NH172" s="253"/>
      <c r="NI172" s="253"/>
      <c r="NJ172" s="253"/>
      <c r="NK172" s="253"/>
      <c r="NL172" s="253"/>
      <c r="NM172" s="253"/>
      <c r="NN172" s="253"/>
      <c r="NO172" s="253"/>
      <c r="NP172" s="253"/>
      <c r="NQ172" s="253"/>
      <c r="NR172" s="253"/>
      <c r="NS172" s="253"/>
      <c r="NT172" s="253"/>
      <c r="NU172" s="253"/>
      <c r="NV172" s="253"/>
      <c r="NW172" s="253"/>
      <c r="NX172" s="253"/>
      <c r="NY172" s="253"/>
      <c r="NZ172" s="253"/>
      <c r="OA172" s="253"/>
      <c r="OB172" s="253"/>
      <c r="OC172" s="253"/>
      <c r="OD172" s="253"/>
      <c r="OE172" s="253"/>
      <c r="OF172" s="253"/>
      <c r="OG172" s="253"/>
      <c r="OH172" s="253"/>
      <c r="OI172" s="253"/>
      <c r="OJ172" s="253"/>
      <c r="OK172" s="253"/>
      <c r="OL172" s="253"/>
      <c r="OM172" s="253"/>
      <c r="ON172" s="253"/>
      <c r="OO172" s="253"/>
      <c r="OP172" s="253"/>
      <c r="OQ172" s="253"/>
      <c r="OR172" s="253"/>
      <c r="OS172" s="253"/>
      <c r="OT172" s="253"/>
      <c r="OU172" s="253"/>
      <c r="OV172" s="253"/>
      <c r="OW172" s="253"/>
      <c r="OX172" s="253"/>
      <c r="OY172" s="253"/>
      <c r="OZ172" s="253"/>
      <c r="PA172" s="253"/>
      <c r="PB172" s="253"/>
      <c r="PC172" s="253"/>
      <c r="PD172" s="253"/>
      <c r="PE172" s="253"/>
      <c r="PF172" s="253"/>
      <c r="PG172" s="253"/>
      <c r="PH172" s="253"/>
      <c r="PI172" s="253"/>
      <c r="PJ172" s="253"/>
      <c r="PK172" s="253"/>
      <c r="PL172" s="253"/>
      <c r="PM172" s="253"/>
      <c r="PN172" s="253"/>
      <c r="PO172" s="253"/>
      <c r="PP172" s="253"/>
      <c r="PQ172" s="253"/>
      <c r="PR172" s="253"/>
      <c r="PS172" s="253"/>
      <c r="PT172" s="253"/>
      <c r="PU172" s="253"/>
      <c r="PV172" s="253"/>
      <c r="PW172" s="253"/>
      <c r="PX172" s="253"/>
      <c r="PY172" s="253"/>
      <c r="PZ172" s="253"/>
      <c r="QA172" s="253"/>
      <c r="QB172" s="253"/>
      <c r="QC172" s="253"/>
      <c r="QD172" s="253"/>
      <c r="QE172" s="253"/>
      <c r="QF172" s="253"/>
      <c r="QG172" s="253"/>
      <c r="QH172" s="253"/>
      <c r="QI172" s="253"/>
      <c r="QJ172" s="253"/>
      <c r="QK172" s="253"/>
      <c r="QL172" s="253"/>
      <c r="QM172" s="253"/>
      <c r="QN172" s="253"/>
      <c r="QO172" s="253"/>
      <c r="QP172" s="253"/>
      <c r="QQ172" s="253"/>
      <c r="QR172" s="253"/>
      <c r="QS172" s="253"/>
      <c r="QT172" s="253"/>
      <c r="QU172" s="253"/>
      <c r="QV172" s="253"/>
      <c r="QW172" s="253"/>
      <c r="QX172" s="253"/>
      <c r="QY172" s="253"/>
      <c r="QZ172" s="253"/>
      <c r="RA172" s="253"/>
      <c r="RB172" s="253"/>
      <c r="RC172" s="253"/>
      <c r="RD172" s="253"/>
      <c r="RE172" s="253"/>
      <c r="RF172" s="253"/>
      <c r="RG172" s="253"/>
      <c r="RH172" s="253"/>
      <c r="RI172" s="253"/>
      <c r="RJ172" s="253"/>
      <c r="RK172" s="253"/>
      <c r="RL172" s="253"/>
      <c r="RM172" s="253"/>
      <c r="RN172" s="253"/>
      <c r="RO172" s="253"/>
      <c r="RP172" s="253"/>
      <c r="RQ172" s="253"/>
      <c r="RR172" s="253"/>
      <c r="RS172" s="253"/>
      <c r="RT172" s="253"/>
      <c r="RU172" s="253"/>
      <c r="RV172" s="253"/>
      <c r="RW172" s="253"/>
      <c r="RX172" s="253"/>
      <c r="RY172" s="253"/>
      <c r="RZ172" s="253"/>
      <c r="SA172" s="253"/>
      <c r="SB172" s="253"/>
      <c r="SC172" s="253"/>
      <c r="SD172" s="253"/>
      <c r="SE172" s="253"/>
      <c r="SF172" s="253"/>
      <c r="SG172" s="253"/>
      <c r="SH172" s="253"/>
      <c r="SI172" s="253"/>
      <c r="SJ172" s="253"/>
      <c r="SK172" s="253"/>
      <c r="SL172" s="253"/>
      <c r="SM172" s="253"/>
      <c r="SN172" s="253"/>
      <c r="SO172" s="253"/>
      <c r="SP172" s="253"/>
      <c r="SQ172" s="253"/>
      <c r="SR172" s="253"/>
      <c r="SS172" s="253"/>
      <c r="ST172" s="253"/>
      <c r="SU172" s="253"/>
      <c r="SV172" s="253"/>
      <c r="SW172" s="253"/>
      <c r="SX172" s="253"/>
      <c r="SY172" s="253"/>
      <c r="SZ172" s="253"/>
      <c r="TA172" s="253"/>
      <c r="TB172" s="253"/>
      <c r="TC172" s="253"/>
      <c r="TD172" s="253"/>
      <c r="TE172" s="253"/>
      <c r="TF172" s="253"/>
      <c r="TG172" s="253"/>
      <c r="TH172" s="253"/>
      <c r="TI172" s="253"/>
      <c r="TJ172" s="253"/>
      <c r="TK172" s="253"/>
      <c r="TL172" s="253"/>
      <c r="TM172" s="253"/>
      <c r="TN172" s="253"/>
      <c r="TO172" s="253"/>
      <c r="TP172" s="253"/>
      <c r="TQ172" s="253"/>
    </row>
    <row r="173" spans="1:537" s="255" customFormat="1" ht="15.75" customHeight="1" thickBot="1" x14ac:dyDescent="0.3">
      <c r="A173" s="254"/>
      <c r="J173" s="256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  <c r="CU173" s="253"/>
      <c r="CV173" s="253"/>
      <c r="CW173" s="253"/>
      <c r="CX173" s="253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53"/>
      <c r="DJ173" s="253"/>
      <c r="DK173" s="253"/>
      <c r="DL173" s="253"/>
      <c r="DM173" s="253"/>
      <c r="DN173" s="253"/>
      <c r="DO173" s="253"/>
      <c r="DP173" s="253"/>
      <c r="DQ173" s="253"/>
      <c r="DR173" s="253"/>
      <c r="DS173" s="253"/>
      <c r="DT173" s="253"/>
      <c r="DU173" s="253"/>
      <c r="DV173" s="253"/>
      <c r="DW173" s="253"/>
      <c r="DX173" s="253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253"/>
      <c r="EJ173" s="253"/>
      <c r="EK173" s="253"/>
      <c r="EL173" s="253"/>
      <c r="EM173" s="253"/>
      <c r="EN173" s="253"/>
      <c r="EO173" s="253"/>
      <c r="EP173" s="253"/>
      <c r="EQ173" s="253"/>
      <c r="ER173" s="253"/>
      <c r="ES173" s="253"/>
      <c r="ET173" s="253"/>
      <c r="EU173" s="253"/>
      <c r="EV173" s="253"/>
      <c r="EW173" s="253"/>
      <c r="EX173" s="253"/>
      <c r="EY173" s="253"/>
      <c r="EZ173" s="253"/>
      <c r="FA173" s="253"/>
      <c r="FB173" s="253"/>
      <c r="FC173" s="253"/>
      <c r="FD173" s="253"/>
      <c r="FE173" s="253"/>
      <c r="FF173" s="253"/>
      <c r="FG173" s="253"/>
      <c r="FH173" s="253"/>
      <c r="FI173" s="253"/>
      <c r="FJ173" s="253"/>
      <c r="FK173" s="253"/>
      <c r="FL173" s="253"/>
      <c r="FM173" s="253"/>
      <c r="FN173" s="253"/>
      <c r="FO173" s="253"/>
      <c r="FP173" s="253"/>
      <c r="FQ173" s="253"/>
      <c r="FR173" s="253"/>
      <c r="FS173" s="253"/>
      <c r="FT173" s="253"/>
      <c r="FU173" s="253"/>
      <c r="FV173" s="253"/>
      <c r="FW173" s="253"/>
      <c r="FX173" s="253"/>
      <c r="FY173" s="253"/>
      <c r="FZ173" s="253"/>
      <c r="GA173" s="253"/>
      <c r="GB173" s="253"/>
      <c r="GC173" s="253"/>
      <c r="GD173" s="253"/>
      <c r="GE173" s="253"/>
      <c r="GF173" s="253"/>
      <c r="GG173" s="253"/>
      <c r="GH173" s="253"/>
      <c r="GI173" s="253"/>
      <c r="GJ173" s="253"/>
      <c r="GK173" s="253"/>
      <c r="GL173" s="253"/>
      <c r="GM173" s="253"/>
      <c r="GN173" s="253"/>
      <c r="GO173" s="253"/>
      <c r="GP173" s="253"/>
      <c r="GQ173" s="253"/>
      <c r="GR173" s="253"/>
      <c r="GS173" s="253"/>
      <c r="GT173" s="253"/>
      <c r="GU173" s="253"/>
      <c r="GV173" s="253"/>
      <c r="GW173" s="253"/>
      <c r="GX173" s="253"/>
      <c r="GY173" s="253"/>
      <c r="GZ173" s="253"/>
      <c r="HA173" s="253"/>
      <c r="HB173" s="253"/>
      <c r="HC173" s="253"/>
      <c r="HD173" s="253"/>
      <c r="HE173" s="253"/>
      <c r="HF173" s="253"/>
      <c r="HG173" s="253"/>
      <c r="HH173" s="253"/>
      <c r="HI173" s="253"/>
      <c r="HJ173" s="253"/>
      <c r="HK173" s="253"/>
      <c r="HL173" s="253"/>
      <c r="HM173" s="253"/>
      <c r="HN173" s="253"/>
      <c r="HO173" s="253"/>
      <c r="HP173" s="253"/>
      <c r="HQ173" s="253"/>
      <c r="HR173" s="253"/>
      <c r="HS173" s="253"/>
      <c r="HT173" s="253"/>
      <c r="HU173" s="253"/>
      <c r="HV173" s="253"/>
      <c r="HW173" s="253"/>
      <c r="HX173" s="253"/>
      <c r="HY173" s="253"/>
      <c r="HZ173" s="253"/>
      <c r="IA173" s="253"/>
      <c r="IB173" s="253"/>
      <c r="IC173" s="253"/>
      <c r="ID173" s="253"/>
      <c r="IE173" s="253"/>
      <c r="IF173" s="253"/>
      <c r="IG173" s="253"/>
      <c r="IH173" s="253"/>
      <c r="II173" s="253"/>
      <c r="IJ173" s="253"/>
      <c r="IK173" s="253"/>
      <c r="IL173" s="253"/>
      <c r="IM173" s="253"/>
      <c r="IN173" s="253"/>
      <c r="IO173" s="253"/>
      <c r="IP173" s="253"/>
      <c r="IQ173" s="253"/>
      <c r="IR173" s="253"/>
      <c r="IS173" s="253"/>
      <c r="IT173" s="253"/>
      <c r="IU173" s="253"/>
      <c r="IV173" s="253"/>
      <c r="IW173" s="253"/>
      <c r="IX173" s="253"/>
      <c r="IY173" s="253"/>
      <c r="IZ173" s="253"/>
      <c r="JA173" s="253"/>
      <c r="JB173" s="253"/>
      <c r="JC173" s="253"/>
      <c r="JD173" s="253"/>
      <c r="JE173" s="253"/>
      <c r="JF173" s="253"/>
      <c r="JG173" s="253"/>
      <c r="JH173" s="253"/>
      <c r="JI173" s="253"/>
      <c r="JJ173" s="253"/>
      <c r="JK173" s="253"/>
      <c r="JL173" s="253"/>
      <c r="JM173" s="253"/>
      <c r="JN173" s="253"/>
      <c r="JO173" s="253"/>
      <c r="JP173" s="253"/>
      <c r="JQ173" s="253"/>
      <c r="JR173" s="253"/>
      <c r="JS173" s="253"/>
      <c r="JT173" s="253"/>
      <c r="JU173" s="253"/>
      <c r="JV173" s="253"/>
      <c r="JW173" s="253"/>
      <c r="JX173" s="253"/>
      <c r="JY173" s="253"/>
      <c r="JZ173" s="253"/>
      <c r="KA173" s="253"/>
      <c r="KB173" s="253"/>
      <c r="KC173" s="253"/>
      <c r="KD173" s="253"/>
      <c r="KE173" s="253"/>
      <c r="KF173" s="253"/>
      <c r="KG173" s="253"/>
      <c r="KH173" s="253"/>
      <c r="KI173" s="253"/>
      <c r="KJ173" s="253"/>
      <c r="KK173" s="253"/>
      <c r="KL173" s="253"/>
      <c r="KM173" s="253"/>
      <c r="KN173" s="253"/>
      <c r="KO173" s="253"/>
      <c r="KP173" s="253"/>
      <c r="KQ173" s="253"/>
      <c r="KR173" s="253"/>
      <c r="KS173" s="253"/>
      <c r="KT173" s="253"/>
      <c r="KU173" s="253"/>
      <c r="KV173" s="253"/>
      <c r="KW173" s="253"/>
      <c r="KX173" s="253"/>
      <c r="KY173" s="253"/>
      <c r="KZ173" s="253"/>
      <c r="LA173" s="253"/>
      <c r="LB173" s="253"/>
      <c r="LC173" s="253"/>
      <c r="LD173" s="253"/>
      <c r="LE173" s="253"/>
      <c r="LF173" s="253"/>
      <c r="LG173" s="253"/>
      <c r="LH173" s="253"/>
      <c r="LI173" s="253"/>
      <c r="LJ173" s="253"/>
      <c r="LK173" s="253"/>
      <c r="LL173" s="253"/>
      <c r="LM173" s="253"/>
      <c r="LN173" s="253"/>
      <c r="LO173" s="253"/>
      <c r="LP173" s="253"/>
      <c r="LQ173" s="253"/>
      <c r="LR173" s="253"/>
      <c r="LS173" s="253"/>
      <c r="LT173" s="253"/>
      <c r="LU173" s="253"/>
      <c r="LV173" s="253"/>
      <c r="LW173" s="253"/>
      <c r="LX173" s="253"/>
      <c r="LY173" s="253"/>
      <c r="LZ173" s="253"/>
      <c r="MA173" s="253"/>
      <c r="MB173" s="253"/>
      <c r="MC173" s="253"/>
      <c r="MD173" s="253"/>
      <c r="ME173" s="253"/>
      <c r="MF173" s="253"/>
      <c r="MG173" s="253"/>
      <c r="MH173" s="253"/>
      <c r="MI173" s="253"/>
      <c r="MJ173" s="253"/>
      <c r="MK173" s="253"/>
      <c r="ML173" s="253"/>
      <c r="MM173" s="253"/>
      <c r="MN173" s="253"/>
      <c r="MO173" s="253"/>
      <c r="MP173" s="253"/>
      <c r="MQ173" s="253"/>
      <c r="MR173" s="253"/>
      <c r="MS173" s="253"/>
      <c r="MT173" s="253"/>
      <c r="MU173" s="253"/>
      <c r="MV173" s="253"/>
      <c r="MW173" s="253"/>
      <c r="MX173" s="253"/>
      <c r="MY173" s="253"/>
      <c r="MZ173" s="253"/>
      <c r="NA173" s="253"/>
      <c r="NB173" s="253"/>
      <c r="NC173" s="253"/>
      <c r="ND173" s="253"/>
      <c r="NE173" s="253"/>
      <c r="NF173" s="253"/>
      <c r="NG173" s="253"/>
      <c r="NH173" s="253"/>
      <c r="NI173" s="253"/>
      <c r="NJ173" s="253"/>
      <c r="NK173" s="253"/>
      <c r="NL173" s="253"/>
      <c r="NM173" s="253"/>
      <c r="NN173" s="253"/>
      <c r="NO173" s="253"/>
      <c r="NP173" s="253"/>
      <c r="NQ173" s="253"/>
      <c r="NR173" s="253"/>
      <c r="NS173" s="253"/>
      <c r="NT173" s="253"/>
      <c r="NU173" s="253"/>
      <c r="NV173" s="253"/>
      <c r="NW173" s="253"/>
      <c r="NX173" s="253"/>
      <c r="NY173" s="253"/>
      <c r="NZ173" s="253"/>
      <c r="OA173" s="253"/>
      <c r="OB173" s="253"/>
      <c r="OC173" s="253"/>
      <c r="OD173" s="253"/>
      <c r="OE173" s="253"/>
      <c r="OF173" s="253"/>
      <c r="OG173" s="253"/>
      <c r="OH173" s="253"/>
      <c r="OI173" s="253"/>
      <c r="OJ173" s="253"/>
      <c r="OK173" s="253"/>
      <c r="OL173" s="253"/>
      <c r="OM173" s="253"/>
      <c r="ON173" s="253"/>
      <c r="OO173" s="253"/>
      <c r="OP173" s="253"/>
      <c r="OQ173" s="253"/>
      <c r="OR173" s="253"/>
      <c r="OS173" s="253"/>
      <c r="OT173" s="253"/>
      <c r="OU173" s="253"/>
      <c r="OV173" s="253"/>
      <c r="OW173" s="253"/>
      <c r="OX173" s="253"/>
      <c r="OY173" s="253"/>
      <c r="OZ173" s="253"/>
      <c r="PA173" s="253"/>
      <c r="PB173" s="253"/>
      <c r="PC173" s="253"/>
      <c r="PD173" s="253"/>
      <c r="PE173" s="253"/>
      <c r="PF173" s="253"/>
      <c r="PG173" s="253"/>
      <c r="PH173" s="253"/>
      <c r="PI173" s="253"/>
      <c r="PJ173" s="253"/>
      <c r="PK173" s="253"/>
      <c r="PL173" s="253"/>
      <c r="PM173" s="253"/>
      <c r="PN173" s="253"/>
      <c r="PO173" s="253"/>
      <c r="PP173" s="253"/>
      <c r="PQ173" s="253"/>
      <c r="PR173" s="253"/>
      <c r="PS173" s="253"/>
      <c r="PT173" s="253"/>
      <c r="PU173" s="253"/>
      <c r="PV173" s="253"/>
      <c r="PW173" s="253"/>
      <c r="PX173" s="253"/>
      <c r="PY173" s="253"/>
      <c r="PZ173" s="253"/>
      <c r="QA173" s="253"/>
      <c r="QB173" s="253"/>
      <c r="QC173" s="253"/>
      <c r="QD173" s="253"/>
      <c r="QE173" s="253"/>
      <c r="QF173" s="253"/>
      <c r="QG173" s="253"/>
      <c r="QH173" s="253"/>
      <c r="QI173" s="253"/>
      <c r="QJ173" s="253"/>
      <c r="QK173" s="253"/>
      <c r="QL173" s="253"/>
      <c r="QM173" s="253"/>
      <c r="QN173" s="253"/>
      <c r="QO173" s="253"/>
      <c r="QP173" s="253"/>
      <c r="QQ173" s="253"/>
      <c r="QR173" s="253"/>
      <c r="QS173" s="253"/>
      <c r="QT173" s="253"/>
      <c r="QU173" s="253"/>
      <c r="QV173" s="253"/>
      <c r="QW173" s="253"/>
      <c r="QX173" s="253"/>
      <c r="QY173" s="253"/>
      <c r="QZ173" s="253"/>
      <c r="RA173" s="253"/>
      <c r="RB173" s="253"/>
      <c r="RC173" s="253"/>
      <c r="RD173" s="253"/>
      <c r="RE173" s="253"/>
      <c r="RF173" s="253"/>
      <c r="RG173" s="253"/>
      <c r="RH173" s="253"/>
      <c r="RI173" s="253"/>
      <c r="RJ173" s="253"/>
      <c r="RK173" s="253"/>
      <c r="RL173" s="253"/>
      <c r="RM173" s="253"/>
      <c r="RN173" s="253"/>
      <c r="RO173" s="253"/>
      <c r="RP173" s="253"/>
      <c r="RQ173" s="253"/>
      <c r="RR173" s="253"/>
      <c r="RS173" s="253"/>
      <c r="RT173" s="253"/>
      <c r="RU173" s="253"/>
      <c r="RV173" s="253"/>
      <c r="RW173" s="253"/>
      <c r="RX173" s="253"/>
      <c r="RY173" s="253"/>
      <c r="RZ173" s="253"/>
      <c r="SA173" s="253"/>
      <c r="SB173" s="253"/>
      <c r="SC173" s="253"/>
      <c r="SD173" s="253"/>
      <c r="SE173" s="253"/>
      <c r="SF173" s="253"/>
      <c r="SG173" s="253"/>
      <c r="SH173" s="253"/>
      <c r="SI173" s="253"/>
      <c r="SJ173" s="253"/>
      <c r="SK173" s="253"/>
      <c r="SL173" s="253"/>
      <c r="SM173" s="253"/>
      <c r="SN173" s="253"/>
      <c r="SO173" s="253"/>
      <c r="SP173" s="253"/>
      <c r="SQ173" s="253"/>
      <c r="SR173" s="253"/>
      <c r="SS173" s="253"/>
      <c r="ST173" s="253"/>
      <c r="SU173" s="253"/>
      <c r="SV173" s="253"/>
      <c r="SW173" s="253"/>
      <c r="SX173" s="253"/>
      <c r="SY173" s="253"/>
      <c r="SZ173" s="253"/>
      <c r="TA173" s="253"/>
      <c r="TB173" s="253"/>
      <c r="TC173" s="253"/>
      <c r="TD173" s="253"/>
      <c r="TE173" s="253"/>
      <c r="TF173" s="253"/>
      <c r="TG173" s="253"/>
      <c r="TH173" s="253"/>
      <c r="TI173" s="253"/>
      <c r="TJ173" s="253"/>
      <c r="TK173" s="253"/>
      <c r="TL173" s="253"/>
      <c r="TM173" s="253"/>
      <c r="TN173" s="253"/>
      <c r="TO173" s="253"/>
      <c r="TP173" s="253"/>
      <c r="TQ173" s="253"/>
    </row>
    <row r="174" spans="1:537" s="251" customFormat="1" ht="15.75" customHeight="1" thickBot="1" x14ac:dyDescent="0.3">
      <c r="A174" s="250"/>
      <c r="J174" s="252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53"/>
      <c r="AT174" s="253"/>
      <c r="AU174" s="253"/>
      <c r="AV174" s="253"/>
      <c r="AW174" s="253"/>
      <c r="AX174" s="253"/>
      <c r="AY174" s="253"/>
      <c r="AZ174" s="253"/>
      <c r="BA174" s="253"/>
      <c r="BB174" s="253"/>
      <c r="BC174" s="253"/>
      <c r="BD174" s="253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  <c r="BQ174" s="253"/>
      <c r="BR174" s="253"/>
      <c r="BS174" s="253"/>
      <c r="BT174" s="253"/>
      <c r="BU174" s="253"/>
      <c r="BV174" s="253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  <c r="CI174" s="253"/>
      <c r="CJ174" s="253"/>
      <c r="CK174" s="253"/>
      <c r="CL174" s="253"/>
      <c r="CM174" s="253"/>
      <c r="CN174" s="253"/>
      <c r="CO174" s="253"/>
      <c r="CP174" s="253"/>
      <c r="CQ174" s="253"/>
      <c r="CR174" s="253"/>
      <c r="CS174" s="253"/>
      <c r="CT174" s="253"/>
      <c r="CU174" s="253"/>
      <c r="CV174" s="253"/>
      <c r="CW174" s="253"/>
      <c r="CX174" s="253"/>
      <c r="CY174" s="253"/>
      <c r="CZ174" s="253"/>
      <c r="DA174" s="253"/>
      <c r="DB174" s="253"/>
      <c r="DC174" s="253"/>
      <c r="DD174" s="253"/>
      <c r="DE174" s="253"/>
      <c r="DF174" s="253"/>
      <c r="DG174" s="253"/>
      <c r="DH174" s="253"/>
      <c r="DI174" s="253"/>
      <c r="DJ174" s="253"/>
      <c r="DK174" s="253"/>
      <c r="DL174" s="253"/>
      <c r="DM174" s="253"/>
      <c r="DN174" s="253"/>
      <c r="DO174" s="253"/>
      <c r="DP174" s="253"/>
      <c r="DQ174" s="253"/>
      <c r="DR174" s="253"/>
      <c r="DS174" s="253"/>
      <c r="DT174" s="253"/>
      <c r="DU174" s="253"/>
      <c r="DV174" s="253"/>
      <c r="DW174" s="253"/>
      <c r="DX174" s="253"/>
      <c r="DY174" s="253"/>
      <c r="DZ174" s="253"/>
      <c r="EA174" s="253"/>
      <c r="EB174" s="253"/>
      <c r="EC174" s="253"/>
      <c r="ED174" s="253"/>
      <c r="EE174" s="253"/>
      <c r="EF174" s="253"/>
      <c r="EG174" s="253"/>
      <c r="EH174" s="253"/>
      <c r="EI174" s="253"/>
      <c r="EJ174" s="253"/>
      <c r="EK174" s="253"/>
      <c r="EL174" s="253"/>
      <c r="EM174" s="253"/>
      <c r="EN174" s="253"/>
      <c r="EO174" s="253"/>
      <c r="EP174" s="253"/>
      <c r="EQ174" s="253"/>
      <c r="ER174" s="253"/>
      <c r="ES174" s="253"/>
      <c r="ET174" s="253"/>
      <c r="EU174" s="253"/>
      <c r="EV174" s="253"/>
      <c r="EW174" s="253"/>
      <c r="EX174" s="253"/>
      <c r="EY174" s="253"/>
      <c r="EZ174" s="253"/>
      <c r="FA174" s="253"/>
      <c r="FB174" s="253"/>
      <c r="FC174" s="253"/>
      <c r="FD174" s="253"/>
      <c r="FE174" s="253"/>
      <c r="FF174" s="253"/>
      <c r="FG174" s="253"/>
      <c r="FH174" s="253"/>
      <c r="FI174" s="253"/>
      <c r="FJ174" s="253"/>
      <c r="FK174" s="253"/>
      <c r="FL174" s="253"/>
      <c r="FM174" s="253"/>
      <c r="FN174" s="253"/>
      <c r="FO174" s="253"/>
      <c r="FP174" s="253"/>
      <c r="FQ174" s="253"/>
      <c r="FR174" s="253"/>
      <c r="FS174" s="253"/>
      <c r="FT174" s="253"/>
      <c r="FU174" s="253"/>
      <c r="FV174" s="253"/>
      <c r="FW174" s="253"/>
      <c r="FX174" s="253"/>
      <c r="FY174" s="253"/>
      <c r="FZ174" s="253"/>
      <c r="GA174" s="253"/>
      <c r="GB174" s="253"/>
      <c r="GC174" s="253"/>
      <c r="GD174" s="253"/>
      <c r="GE174" s="253"/>
      <c r="GF174" s="253"/>
      <c r="GG174" s="253"/>
      <c r="GH174" s="253"/>
      <c r="GI174" s="253"/>
      <c r="GJ174" s="253"/>
      <c r="GK174" s="253"/>
      <c r="GL174" s="253"/>
      <c r="GM174" s="253"/>
      <c r="GN174" s="253"/>
      <c r="GO174" s="253"/>
      <c r="GP174" s="253"/>
      <c r="GQ174" s="253"/>
      <c r="GR174" s="253"/>
      <c r="GS174" s="253"/>
      <c r="GT174" s="253"/>
      <c r="GU174" s="253"/>
      <c r="GV174" s="253"/>
      <c r="GW174" s="253"/>
      <c r="GX174" s="253"/>
      <c r="GY174" s="253"/>
      <c r="GZ174" s="253"/>
      <c r="HA174" s="253"/>
      <c r="HB174" s="253"/>
      <c r="HC174" s="253"/>
      <c r="HD174" s="253"/>
      <c r="HE174" s="253"/>
      <c r="HF174" s="253"/>
      <c r="HG174" s="253"/>
      <c r="HH174" s="253"/>
      <c r="HI174" s="253"/>
      <c r="HJ174" s="253"/>
      <c r="HK174" s="253"/>
      <c r="HL174" s="253"/>
      <c r="HM174" s="253"/>
      <c r="HN174" s="253"/>
      <c r="HO174" s="253"/>
      <c r="HP174" s="253"/>
      <c r="HQ174" s="253"/>
      <c r="HR174" s="253"/>
      <c r="HS174" s="253"/>
      <c r="HT174" s="253"/>
      <c r="HU174" s="253"/>
      <c r="HV174" s="253"/>
      <c r="HW174" s="253"/>
      <c r="HX174" s="253"/>
      <c r="HY174" s="253"/>
      <c r="HZ174" s="253"/>
      <c r="IA174" s="253"/>
      <c r="IB174" s="253"/>
      <c r="IC174" s="253"/>
      <c r="ID174" s="253"/>
      <c r="IE174" s="253"/>
      <c r="IF174" s="253"/>
      <c r="IG174" s="253"/>
      <c r="IH174" s="253"/>
      <c r="II174" s="253"/>
      <c r="IJ174" s="253"/>
      <c r="IK174" s="253"/>
      <c r="IL174" s="253"/>
      <c r="IM174" s="253"/>
      <c r="IN174" s="253"/>
      <c r="IO174" s="253"/>
      <c r="IP174" s="253"/>
      <c r="IQ174" s="253"/>
      <c r="IR174" s="253"/>
      <c r="IS174" s="253"/>
      <c r="IT174" s="253"/>
      <c r="IU174" s="253"/>
      <c r="IV174" s="253"/>
      <c r="IW174" s="253"/>
      <c r="IX174" s="253"/>
      <c r="IY174" s="253"/>
      <c r="IZ174" s="253"/>
      <c r="JA174" s="253"/>
      <c r="JB174" s="253"/>
      <c r="JC174" s="253"/>
      <c r="JD174" s="253"/>
      <c r="JE174" s="253"/>
      <c r="JF174" s="253"/>
      <c r="JG174" s="253"/>
      <c r="JH174" s="253"/>
      <c r="JI174" s="253"/>
      <c r="JJ174" s="253"/>
      <c r="JK174" s="253"/>
      <c r="JL174" s="253"/>
      <c r="JM174" s="253"/>
      <c r="JN174" s="253"/>
      <c r="JO174" s="253"/>
      <c r="JP174" s="253"/>
      <c r="JQ174" s="253"/>
      <c r="JR174" s="253"/>
      <c r="JS174" s="253"/>
      <c r="JT174" s="253"/>
      <c r="JU174" s="253"/>
      <c r="JV174" s="253"/>
      <c r="JW174" s="253"/>
      <c r="JX174" s="253"/>
      <c r="JY174" s="253"/>
      <c r="JZ174" s="253"/>
      <c r="KA174" s="253"/>
      <c r="KB174" s="253"/>
      <c r="KC174" s="253"/>
      <c r="KD174" s="253"/>
      <c r="KE174" s="253"/>
      <c r="KF174" s="253"/>
      <c r="KG174" s="253"/>
      <c r="KH174" s="253"/>
      <c r="KI174" s="253"/>
      <c r="KJ174" s="253"/>
      <c r="KK174" s="253"/>
      <c r="KL174" s="253"/>
      <c r="KM174" s="253"/>
      <c r="KN174" s="253"/>
      <c r="KO174" s="253"/>
      <c r="KP174" s="253"/>
      <c r="KQ174" s="253"/>
      <c r="KR174" s="253"/>
      <c r="KS174" s="253"/>
      <c r="KT174" s="253"/>
      <c r="KU174" s="253"/>
      <c r="KV174" s="253"/>
      <c r="KW174" s="253"/>
      <c r="KX174" s="253"/>
      <c r="KY174" s="253"/>
      <c r="KZ174" s="253"/>
      <c r="LA174" s="253"/>
      <c r="LB174" s="253"/>
      <c r="LC174" s="253"/>
      <c r="LD174" s="253"/>
      <c r="LE174" s="253"/>
      <c r="LF174" s="253"/>
      <c r="LG174" s="253"/>
      <c r="LH174" s="253"/>
      <c r="LI174" s="253"/>
      <c r="LJ174" s="253"/>
      <c r="LK174" s="253"/>
      <c r="LL174" s="253"/>
      <c r="LM174" s="253"/>
      <c r="LN174" s="253"/>
      <c r="LO174" s="253"/>
      <c r="LP174" s="253"/>
      <c r="LQ174" s="253"/>
      <c r="LR174" s="253"/>
      <c r="LS174" s="253"/>
      <c r="LT174" s="253"/>
      <c r="LU174" s="253"/>
      <c r="LV174" s="253"/>
      <c r="LW174" s="253"/>
      <c r="LX174" s="253"/>
      <c r="LY174" s="253"/>
      <c r="LZ174" s="253"/>
      <c r="MA174" s="253"/>
      <c r="MB174" s="253"/>
      <c r="MC174" s="253"/>
      <c r="MD174" s="253"/>
      <c r="ME174" s="253"/>
      <c r="MF174" s="253"/>
      <c r="MG174" s="253"/>
      <c r="MH174" s="253"/>
      <c r="MI174" s="253"/>
      <c r="MJ174" s="253"/>
      <c r="MK174" s="253"/>
      <c r="ML174" s="253"/>
      <c r="MM174" s="253"/>
      <c r="MN174" s="253"/>
      <c r="MO174" s="253"/>
      <c r="MP174" s="253"/>
      <c r="MQ174" s="253"/>
      <c r="MR174" s="253"/>
      <c r="MS174" s="253"/>
      <c r="MT174" s="253"/>
      <c r="MU174" s="253"/>
      <c r="MV174" s="253"/>
      <c r="MW174" s="253"/>
      <c r="MX174" s="253"/>
      <c r="MY174" s="253"/>
      <c r="MZ174" s="253"/>
      <c r="NA174" s="253"/>
      <c r="NB174" s="253"/>
      <c r="NC174" s="253"/>
      <c r="ND174" s="253"/>
      <c r="NE174" s="253"/>
      <c r="NF174" s="253"/>
      <c r="NG174" s="253"/>
      <c r="NH174" s="253"/>
      <c r="NI174" s="253"/>
      <c r="NJ174" s="253"/>
      <c r="NK174" s="253"/>
      <c r="NL174" s="253"/>
      <c r="NM174" s="253"/>
      <c r="NN174" s="253"/>
      <c r="NO174" s="253"/>
      <c r="NP174" s="253"/>
      <c r="NQ174" s="253"/>
      <c r="NR174" s="253"/>
      <c r="NS174" s="253"/>
      <c r="NT174" s="253"/>
      <c r="NU174" s="253"/>
      <c r="NV174" s="253"/>
      <c r="NW174" s="253"/>
      <c r="NX174" s="253"/>
      <c r="NY174" s="253"/>
      <c r="NZ174" s="253"/>
      <c r="OA174" s="253"/>
      <c r="OB174" s="253"/>
      <c r="OC174" s="253"/>
      <c r="OD174" s="253"/>
      <c r="OE174" s="253"/>
      <c r="OF174" s="253"/>
      <c r="OG174" s="253"/>
      <c r="OH174" s="253"/>
      <c r="OI174" s="253"/>
      <c r="OJ174" s="253"/>
      <c r="OK174" s="253"/>
      <c r="OL174" s="253"/>
      <c r="OM174" s="253"/>
      <c r="ON174" s="253"/>
      <c r="OO174" s="253"/>
      <c r="OP174" s="253"/>
      <c r="OQ174" s="253"/>
      <c r="OR174" s="253"/>
      <c r="OS174" s="253"/>
      <c r="OT174" s="253"/>
      <c r="OU174" s="253"/>
      <c r="OV174" s="253"/>
      <c r="OW174" s="253"/>
      <c r="OX174" s="253"/>
      <c r="OY174" s="253"/>
      <c r="OZ174" s="253"/>
      <c r="PA174" s="253"/>
      <c r="PB174" s="253"/>
      <c r="PC174" s="253"/>
      <c r="PD174" s="253"/>
      <c r="PE174" s="253"/>
      <c r="PF174" s="253"/>
      <c r="PG174" s="253"/>
      <c r="PH174" s="253"/>
      <c r="PI174" s="253"/>
      <c r="PJ174" s="253"/>
      <c r="PK174" s="253"/>
      <c r="PL174" s="253"/>
      <c r="PM174" s="253"/>
      <c r="PN174" s="253"/>
      <c r="PO174" s="253"/>
      <c r="PP174" s="253"/>
      <c r="PQ174" s="253"/>
      <c r="PR174" s="253"/>
      <c r="PS174" s="253"/>
      <c r="PT174" s="253"/>
      <c r="PU174" s="253"/>
      <c r="PV174" s="253"/>
      <c r="PW174" s="253"/>
      <c r="PX174" s="253"/>
      <c r="PY174" s="253"/>
      <c r="PZ174" s="253"/>
      <c r="QA174" s="253"/>
      <c r="QB174" s="253"/>
      <c r="QC174" s="253"/>
      <c r="QD174" s="253"/>
      <c r="QE174" s="253"/>
      <c r="QF174" s="253"/>
      <c r="QG174" s="253"/>
      <c r="QH174" s="253"/>
      <c r="QI174" s="253"/>
      <c r="QJ174" s="253"/>
      <c r="QK174" s="253"/>
      <c r="QL174" s="253"/>
      <c r="QM174" s="253"/>
      <c r="QN174" s="253"/>
      <c r="QO174" s="253"/>
      <c r="QP174" s="253"/>
      <c r="QQ174" s="253"/>
      <c r="QR174" s="253"/>
      <c r="QS174" s="253"/>
      <c r="QT174" s="253"/>
      <c r="QU174" s="253"/>
      <c r="QV174" s="253"/>
      <c r="QW174" s="253"/>
      <c r="QX174" s="253"/>
      <c r="QY174" s="253"/>
      <c r="QZ174" s="253"/>
      <c r="RA174" s="253"/>
      <c r="RB174" s="253"/>
      <c r="RC174" s="253"/>
      <c r="RD174" s="253"/>
      <c r="RE174" s="253"/>
      <c r="RF174" s="253"/>
      <c r="RG174" s="253"/>
      <c r="RH174" s="253"/>
      <c r="RI174" s="253"/>
      <c r="RJ174" s="253"/>
      <c r="RK174" s="253"/>
      <c r="RL174" s="253"/>
      <c r="RM174" s="253"/>
      <c r="RN174" s="253"/>
      <c r="RO174" s="253"/>
      <c r="RP174" s="253"/>
      <c r="RQ174" s="253"/>
      <c r="RR174" s="253"/>
      <c r="RS174" s="253"/>
      <c r="RT174" s="253"/>
      <c r="RU174" s="253"/>
      <c r="RV174" s="253"/>
      <c r="RW174" s="253"/>
      <c r="RX174" s="253"/>
      <c r="RY174" s="253"/>
      <c r="RZ174" s="253"/>
      <c r="SA174" s="253"/>
      <c r="SB174" s="253"/>
      <c r="SC174" s="253"/>
      <c r="SD174" s="253"/>
      <c r="SE174" s="253"/>
      <c r="SF174" s="253"/>
      <c r="SG174" s="253"/>
      <c r="SH174" s="253"/>
      <c r="SI174" s="253"/>
      <c r="SJ174" s="253"/>
      <c r="SK174" s="253"/>
      <c r="SL174" s="253"/>
      <c r="SM174" s="253"/>
      <c r="SN174" s="253"/>
      <c r="SO174" s="253"/>
      <c r="SP174" s="253"/>
      <c r="SQ174" s="253"/>
      <c r="SR174" s="253"/>
      <c r="SS174" s="253"/>
      <c r="ST174" s="253"/>
      <c r="SU174" s="253"/>
      <c r="SV174" s="253"/>
      <c r="SW174" s="253"/>
      <c r="SX174" s="253"/>
      <c r="SY174" s="253"/>
      <c r="SZ174" s="253"/>
      <c r="TA174" s="253"/>
      <c r="TB174" s="253"/>
      <c r="TC174" s="253"/>
      <c r="TD174" s="253"/>
      <c r="TE174" s="253"/>
      <c r="TF174" s="253"/>
      <c r="TG174" s="253"/>
      <c r="TH174" s="253"/>
      <c r="TI174" s="253"/>
      <c r="TJ174" s="253"/>
      <c r="TK174" s="253"/>
      <c r="TL174" s="253"/>
      <c r="TM174" s="253"/>
      <c r="TN174" s="253"/>
      <c r="TO174" s="253"/>
      <c r="TP174" s="253"/>
      <c r="TQ174" s="253"/>
    </row>
    <row r="175" spans="1:537" s="253" customFormat="1" ht="15.75" customHeight="1" thickBot="1" x14ac:dyDescent="0.3"/>
    <row r="176" spans="1:537" ht="15.75" customHeight="1" thickBot="1" x14ac:dyDescent="0.3">
      <c r="A176" s="868" t="s">
        <v>312</v>
      </c>
      <c r="B176" s="869"/>
      <c r="C176" s="869"/>
      <c r="D176" s="869"/>
      <c r="E176" s="869"/>
      <c r="F176" s="869"/>
      <c r="G176" s="869"/>
      <c r="H176" s="869"/>
      <c r="I176" s="869"/>
      <c r="J176" s="870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5.75" customHeight="1" thickBot="1" x14ac:dyDescent="0.3">
      <c r="A177" s="868" t="s">
        <v>1235</v>
      </c>
      <c r="B177" s="869"/>
      <c r="C177" s="869"/>
      <c r="D177" s="869"/>
      <c r="E177" s="869"/>
      <c r="F177" s="869"/>
      <c r="G177" s="869"/>
      <c r="H177" s="869"/>
      <c r="I177" s="869"/>
      <c r="J177" s="870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5.75" customHeight="1" thickBot="1" x14ac:dyDescent="0.3">
      <c r="A178" s="868" t="s">
        <v>1236</v>
      </c>
      <c r="B178" s="869"/>
      <c r="C178" s="869"/>
      <c r="D178" s="869"/>
      <c r="E178" s="869"/>
      <c r="F178" s="869"/>
      <c r="G178" s="869"/>
      <c r="H178" s="869"/>
      <c r="I178" s="869"/>
      <c r="J178" s="870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5.75" customHeight="1" thickBot="1" x14ac:dyDescent="0.3">
      <c r="A179" s="871" t="s">
        <v>1237</v>
      </c>
      <c r="B179" s="872"/>
      <c r="C179" s="872"/>
      <c r="D179" s="872"/>
      <c r="E179" s="872"/>
      <c r="F179" s="872"/>
      <c r="G179" s="872"/>
      <c r="H179" s="872"/>
      <c r="I179" s="872"/>
      <c r="J179" s="873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5.75" customHeight="1" thickBot="1" x14ac:dyDescent="0.3">
      <c r="A180" s="874" t="s">
        <v>313</v>
      </c>
      <c r="B180" s="875"/>
      <c r="C180" s="875"/>
      <c r="D180" s="875"/>
      <c r="E180" s="875"/>
      <c r="F180" s="875"/>
      <c r="G180" s="875"/>
      <c r="H180" s="875"/>
      <c r="I180" s="875"/>
      <c r="J180" s="876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5.75" customHeight="1" thickBot="1" x14ac:dyDescent="0.3">
      <c r="A181" s="874" t="s">
        <v>314</v>
      </c>
      <c r="B181" s="875"/>
      <c r="C181" s="875"/>
      <c r="D181" s="875"/>
      <c r="E181" s="875"/>
      <c r="F181" s="875"/>
      <c r="G181" s="875"/>
      <c r="H181" s="875"/>
      <c r="I181" s="875"/>
      <c r="J181" s="876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34.5" customHeight="1" thickBot="1" x14ac:dyDescent="0.3">
      <c r="A183" s="862" t="s">
        <v>1234</v>
      </c>
      <c r="B183" s="863"/>
      <c r="C183" s="863"/>
      <c r="D183" s="863"/>
      <c r="E183" s="863"/>
      <c r="F183" s="864"/>
      <c r="G183" s="53"/>
      <c r="H183" s="53"/>
      <c r="I183" s="53"/>
      <c r="J183" s="53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29.25" customHeight="1" thickBot="1" x14ac:dyDescent="0.3">
      <c r="A184" s="799" t="s">
        <v>0</v>
      </c>
      <c r="B184" s="855"/>
      <c r="C184" s="249"/>
      <c r="D184" s="249"/>
      <c r="E184" s="249"/>
      <c r="F184" s="249"/>
      <c r="G184" s="53"/>
      <c r="H184" s="53"/>
      <c r="I184" s="53"/>
      <c r="J184" s="53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43.5" customHeight="1" thickBot="1" x14ac:dyDescent="0.3">
      <c r="A185" s="691" t="s">
        <v>428</v>
      </c>
      <c r="B185" s="550" t="s">
        <v>367</v>
      </c>
      <c r="C185" s="865" t="s">
        <v>1250</v>
      </c>
      <c r="D185" s="866"/>
      <c r="E185" s="867"/>
      <c r="F185" s="692"/>
      <c r="G185" s="53"/>
      <c r="H185" s="53"/>
      <c r="I185" s="53"/>
      <c r="J185" s="53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27.75" customHeight="1" thickBot="1" x14ac:dyDescent="0.3">
      <c r="A186" s="471" t="s">
        <v>1203</v>
      </c>
      <c r="B186" s="773" t="s">
        <v>1226</v>
      </c>
      <c r="C186" s="856" t="s">
        <v>1251</v>
      </c>
      <c r="D186" s="857"/>
      <c r="E186" s="858"/>
      <c r="F186" s="517"/>
      <c r="G186" s="517"/>
      <c r="H186" s="53"/>
      <c r="I186" s="53"/>
      <c r="J186" s="53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40.5" customHeight="1" thickBot="1" x14ac:dyDescent="0.3">
      <c r="A187" s="463" t="s">
        <v>1205</v>
      </c>
      <c r="B187" s="772" t="s">
        <v>1206</v>
      </c>
      <c r="C187" s="859" t="s">
        <v>1252</v>
      </c>
      <c r="D187" s="860"/>
      <c r="E187" s="861"/>
      <c r="F187" s="694"/>
      <c r="G187" s="79"/>
      <c r="H187" s="53"/>
      <c r="I187" s="53"/>
      <c r="J187" s="53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39.75" customHeight="1" thickBot="1" x14ac:dyDescent="0.3">
      <c r="A188" s="461" t="s">
        <v>1207</v>
      </c>
      <c r="B188" s="723"/>
      <c r="C188" s="859" t="s">
        <v>1253</v>
      </c>
      <c r="D188" s="860"/>
      <c r="E188" s="861"/>
      <c r="F188" s="694"/>
      <c r="G188" s="53"/>
      <c r="H188" s="53"/>
      <c r="I188" s="53"/>
      <c r="J188" s="53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5.75" hidden="1" customHeight="1" thickBot="1" x14ac:dyDescent="0.3">
      <c r="A189" s="463" t="s">
        <v>1209</v>
      </c>
      <c r="B189" s="696"/>
      <c r="C189" s="694"/>
      <c r="D189" s="694"/>
      <c r="E189" s="694"/>
      <c r="F189" s="694"/>
      <c r="G189" s="53"/>
      <c r="H189" s="53"/>
      <c r="I189" s="53"/>
      <c r="J189" s="53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5.75" hidden="1" customHeight="1" thickBot="1" x14ac:dyDescent="0.3">
      <c r="A190" s="461" t="s">
        <v>1210</v>
      </c>
      <c r="B190" s="693"/>
      <c r="C190" s="694"/>
      <c r="D190" s="694"/>
      <c r="E190" s="694"/>
      <c r="F190" s="694"/>
      <c r="G190" s="53"/>
      <c r="H190" s="53"/>
      <c r="I190" s="53"/>
      <c r="J190" s="53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5.75" customHeight="1" thickBot="1" x14ac:dyDescent="0.3">
      <c r="A191" s="697"/>
      <c r="B191" s="694"/>
      <c r="C191" s="694"/>
      <c r="D191" s="694"/>
      <c r="E191" s="694"/>
      <c r="F191" s="694"/>
      <c r="G191" s="53"/>
      <c r="H191" s="53"/>
      <c r="I191" s="53"/>
      <c r="J191" s="53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32.25" customHeight="1" thickBot="1" x14ac:dyDescent="0.3">
      <c r="A192" s="823" t="s">
        <v>1211</v>
      </c>
      <c r="B192" s="824"/>
      <c r="C192" s="824"/>
      <c r="D192" s="824"/>
      <c r="E192" s="824"/>
      <c r="F192" s="825"/>
      <c r="G192" s="53"/>
      <c r="H192" s="53"/>
      <c r="I192" s="53"/>
      <c r="J192" s="53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65.25" customHeight="1" thickBot="1" x14ac:dyDescent="0.3">
      <c r="A193" s="698" t="s">
        <v>1212</v>
      </c>
      <c r="B193" s="699" t="s">
        <v>1221</v>
      </c>
      <c r="C193" s="699" t="s">
        <v>1239</v>
      </c>
      <c r="D193" s="700" t="s">
        <v>1238</v>
      </c>
      <c r="E193" s="699" t="s">
        <v>1223</v>
      </c>
      <c r="F193" s="699" t="s">
        <v>1224</v>
      </c>
      <c r="G193" s="53"/>
      <c r="H193" s="53"/>
      <c r="I193" s="53"/>
      <c r="J193" s="53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5.75" customHeight="1" thickBot="1" x14ac:dyDescent="0.3">
      <c r="A194" s="715" t="s">
        <v>1214</v>
      </c>
      <c r="B194" s="774">
        <v>20</v>
      </c>
      <c r="C194" s="719"/>
      <c r="D194" s="719"/>
      <c r="E194" s="719"/>
      <c r="F194" s="719"/>
      <c r="G194" s="53"/>
      <c r="H194" s="53"/>
      <c r="I194" s="53"/>
      <c r="J194" s="53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23.25" customHeight="1" thickBot="1" x14ac:dyDescent="0.3">
      <c r="A195" s="716" t="s">
        <v>1215</v>
      </c>
      <c r="B195" s="775">
        <v>25</v>
      </c>
      <c r="C195" s="720"/>
      <c r="D195" s="720"/>
      <c r="E195" s="720"/>
      <c r="F195" s="720"/>
      <c r="G195" s="53"/>
      <c r="H195" s="53"/>
      <c r="I195" s="53"/>
      <c r="J195" s="53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87.75" customHeight="1" thickBot="1" x14ac:dyDescent="0.3">
      <c r="A196" s="370"/>
      <c r="B196" s="730" t="s">
        <v>1240</v>
      </c>
      <c r="C196" s="730" t="s">
        <v>1241</v>
      </c>
      <c r="D196" s="730" t="s">
        <v>1242</v>
      </c>
      <c r="E196" s="730" t="s">
        <v>1243</v>
      </c>
      <c r="F196" s="777" t="s">
        <v>1244</v>
      </c>
      <c r="G196" s="53"/>
      <c r="H196" s="53"/>
      <c r="I196" s="53"/>
      <c r="J196" s="53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5.75" customHeight="1" thickBot="1" x14ac:dyDescent="0.3">
      <c r="A197" s="370"/>
      <c r="B197" s="370"/>
      <c r="C197" s="370"/>
      <c r="D197" s="370"/>
      <c r="E197" s="370"/>
      <c r="F197" s="370"/>
      <c r="G197" s="53"/>
      <c r="H197" s="53"/>
      <c r="I197" s="53"/>
      <c r="J197" s="53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30" customHeight="1" thickBot="1" x14ac:dyDescent="0.3">
      <c r="A198" s="823" t="s">
        <v>1216</v>
      </c>
      <c r="B198" s="824"/>
      <c r="C198" s="824"/>
      <c r="D198" s="825"/>
      <c r="E198" s="370"/>
      <c r="F198" s="370"/>
      <c r="G198" s="53"/>
      <c r="H198" s="53"/>
      <c r="I198" s="53"/>
      <c r="J198" s="53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29.25" customHeight="1" thickBot="1" x14ac:dyDescent="0.3">
      <c r="A199" s="698" t="s">
        <v>1212</v>
      </c>
      <c r="B199" s="699" t="s">
        <v>1245</v>
      </c>
      <c r="C199" s="699" t="s">
        <v>1246</v>
      </c>
      <c r="D199" s="699" t="s">
        <v>1219</v>
      </c>
      <c r="E199" s="370"/>
      <c r="F199" s="370"/>
      <c r="G199" s="53"/>
      <c r="H199" s="53"/>
      <c r="I199" s="53"/>
      <c r="J199" s="53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5.75" customHeight="1" thickBot="1" x14ac:dyDescent="0.3">
      <c r="A200" s="713" t="s">
        <v>1214</v>
      </c>
      <c r="B200" s="774">
        <v>60</v>
      </c>
      <c r="C200" s="774">
        <v>40</v>
      </c>
      <c r="D200" s="77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8">
        <f>B200-C200</f>
        <v>20</v>
      </c>
      <c r="F200" s="370"/>
      <c r="G200" s="53"/>
      <c r="H200" s="53"/>
      <c r="I200" s="53"/>
      <c r="J200" s="53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5.75" customHeight="1" thickBot="1" x14ac:dyDescent="0.3">
      <c r="A201" s="714" t="s">
        <v>1215</v>
      </c>
      <c r="B201" s="775">
        <v>20</v>
      </c>
      <c r="C201" s="775">
        <v>30</v>
      </c>
      <c r="D201" s="77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8">
        <f>B201-C201</f>
        <v>-10</v>
      </c>
      <c r="F201" s="370"/>
      <c r="G201" s="53"/>
      <c r="H201" s="53"/>
      <c r="I201" s="53"/>
      <c r="J201" s="53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39" thickBot="1" x14ac:dyDescent="0.3">
      <c r="A202" s="53"/>
      <c r="B202" s="730" t="s">
        <v>1247</v>
      </c>
      <c r="C202" s="777" t="s">
        <v>1248</v>
      </c>
      <c r="D202" s="777" t="s">
        <v>1249</v>
      </c>
      <c r="E202" s="53"/>
      <c r="F202" s="53"/>
      <c r="G202" s="53"/>
      <c r="H202" s="53"/>
      <c r="I202" s="53"/>
      <c r="J202" s="53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  <c r="AA1002" s="79"/>
      <c r="AB1002" s="79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  <c r="AA1004" s="79"/>
      <c r="AB1004" s="79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  <c r="AA1005" s="79"/>
      <c r="AB1005" s="79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9"/>
      <c r="AB1007" s="79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9"/>
      <c r="AB1009" s="79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9"/>
      <c r="AB1010" s="79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9"/>
      <c r="AB1011" s="79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9"/>
      <c r="AB1012" s="79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79"/>
      <c r="AB1019" s="79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79"/>
      <c r="AB1020" s="79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79"/>
      <c r="AB1021" s="79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79"/>
      <c r="AB1022" s="79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79"/>
      <c r="AB1025" s="79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79"/>
      <c r="AB1026" s="79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79"/>
      <c r="AB1027" s="79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79"/>
      <c r="AB1028" s="79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  <c r="AA1030" s="79"/>
      <c r="AB1030" s="79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  <c r="AA1031" s="79"/>
      <c r="AB1031" s="79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  <c r="AA1032" s="79"/>
      <c r="AB1032" s="79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  <c r="AA1033" s="79"/>
      <c r="AB1033" s="79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  <c r="AA1034" s="79"/>
      <c r="AB1034" s="79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  <c r="AA1037" s="79"/>
      <c r="AB1037" s="79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9"/>
      <c r="AB1038" s="79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79"/>
      <c r="AB1039" s="79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79"/>
      <c r="AB1041" s="79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79"/>
      <c r="AB1042" s="79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79"/>
      <c r="AB1043" s="79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79"/>
      <c r="AB1045" s="79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79"/>
      <c r="AB1046" s="79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79"/>
      <c r="AB1047" s="79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79"/>
      <c r="AB1048" s="79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79"/>
      <c r="AB1049" s="79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  <c r="AA1050" s="79"/>
      <c r="AB1050" s="79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  <c r="AA1051" s="79"/>
      <c r="AB1051" s="79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9"/>
      <c r="AB1052" s="79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  <c r="AA1053" s="79"/>
      <c r="AB1053" s="79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  <c r="AA1054" s="79"/>
      <c r="AB1054" s="79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  <c r="AA1055" s="79"/>
      <c r="AB1055" s="79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  <c r="AA1056" s="79"/>
      <c r="AB1056" s="79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  <c r="AA1057" s="79"/>
      <c r="AB1057" s="79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79"/>
      <c r="AB1058" s="79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79"/>
      <c r="AB1059" s="79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413" t="s">
        <v>397</v>
      </c>
      <c r="B2" s="437"/>
      <c r="C2" s="932" t="s">
        <v>1072</v>
      </c>
      <c r="D2" s="933"/>
      <c r="E2" s="933"/>
      <c r="F2" s="934"/>
    </row>
    <row r="3" spans="1:95" ht="15.75" thickBot="1" x14ac:dyDescent="0.3">
      <c r="A3" s="426" t="s">
        <v>398</v>
      </c>
      <c r="B3" s="602" t="s">
        <v>1140</v>
      </c>
      <c r="C3" s="918" t="s">
        <v>1073</v>
      </c>
      <c r="D3" s="919"/>
      <c r="E3" s="919"/>
      <c r="F3" s="920"/>
    </row>
    <row r="4" spans="1:95" ht="15.75" thickBot="1" x14ac:dyDescent="0.3">
      <c r="A4" s="387" t="s">
        <v>1</v>
      </c>
      <c r="B4" s="603" t="s">
        <v>923</v>
      </c>
      <c r="C4" s="522" t="s">
        <v>254</v>
      </c>
      <c r="D4" s="515"/>
      <c r="E4" s="515"/>
      <c r="F4" s="523"/>
      <c r="G4" s="517"/>
    </row>
    <row r="5" spans="1:95" ht="15.75" thickBot="1" x14ac:dyDescent="0.3">
      <c r="A5" s="427" t="s">
        <v>146</v>
      </c>
      <c r="B5" s="604" t="s">
        <v>861</v>
      </c>
      <c r="C5" s="522" t="s">
        <v>1074</v>
      </c>
      <c r="D5" s="515"/>
      <c r="E5" s="515"/>
      <c r="F5" s="523"/>
      <c r="G5" s="517"/>
    </row>
    <row r="6" spans="1:95" ht="15.75" thickBot="1" x14ac:dyDescent="0.3">
      <c r="A6" s="387" t="s">
        <v>399</v>
      </c>
      <c r="B6" s="603" t="s">
        <v>1141</v>
      </c>
      <c r="C6" s="918" t="s">
        <v>1075</v>
      </c>
      <c r="D6" s="919"/>
      <c r="E6" s="919"/>
      <c r="F6" s="920"/>
      <c r="G6" s="145"/>
    </row>
    <row r="7" spans="1:95" ht="15.75" thickBot="1" x14ac:dyDescent="0.3">
      <c r="A7" s="427" t="s">
        <v>400</v>
      </c>
      <c r="B7" s="604" t="s">
        <v>1142</v>
      </c>
      <c r="C7" s="918" t="s">
        <v>1076</v>
      </c>
      <c r="D7" s="919"/>
      <c r="E7" s="919"/>
      <c r="F7" s="920"/>
    </row>
    <row r="8" spans="1:95" ht="15.75" thickBot="1" x14ac:dyDescent="0.3">
      <c r="A8" s="387" t="s">
        <v>401</v>
      </c>
      <c r="B8" s="603" t="s">
        <v>1143</v>
      </c>
      <c r="C8" s="918" t="s">
        <v>1083</v>
      </c>
      <c r="D8" s="919"/>
      <c r="E8" s="919"/>
      <c r="F8" s="920"/>
    </row>
    <row r="9" spans="1:95" ht="15.75" thickBot="1" x14ac:dyDescent="0.3">
      <c r="A9" s="428" t="s">
        <v>402</v>
      </c>
      <c r="B9" s="605">
        <v>44927</v>
      </c>
      <c r="C9" s="524" t="s">
        <v>1103</v>
      </c>
      <c r="D9" s="376"/>
      <c r="E9" s="376"/>
      <c r="F9" s="525"/>
      <c r="G9" s="518"/>
    </row>
    <row r="10" spans="1:95" ht="15.75" thickBot="1" x14ac:dyDescent="0.3">
      <c r="A10" s="429" t="s">
        <v>403</v>
      </c>
      <c r="B10" s="606">
        <v>45291</v>
      </c>
      <c r="C10" s="526" t="s">
        <v>1104</v>
      </c>
      <c r="D10" s="527"/>
      <c r="E10" s="528"/>
      <c r="F10" s="529"/>
      <c r="G10" s="518"/>
      <c r="H10" s="145"/>
    </row>
    <row r="11" spans="1:95" ht="15.75" thickBot="1" x14ac:dyDescent="0.3">
      <c r="A11" s="512" t="s">
        <v>404</v>
      </c>
      <c r="B11" s="607" t="s">
        <v>1053</v>
      </c>
      <c r="C11" s="608" t="s">
        <v>1058</v>
      </c>
      <c r="D11" s="609" t="s">
        <v>1062</v>
      </c>
      <c r="E11" s="519" t="s">
        <v>1081</v>
      </c>
      <c r="F11" s="520"/>
      <c r="G11" s="530"/>
      <c r="H11" s="531"/>
      <c r="I11" s="517"/>
      <c r="J11" s="145"/>
    </row>
    <row r="12" spans="1:95" ht="15.75" thickBot="1" x14ac:dyDescent="0.3">
      <c r="A12" s="429" t="s">
        <v>405</v>
      </c>
      <c r="B12" s="599" t="s">
        <v>1069</v>
      </c>
      <c r="C12" s="599" t="s">
        <v>416</v>
      </c>
      <c r="D12" s="599" t="s">
        <v>418</v>
      </c>
      <c r="E12" s="600" t="s">
        <v>417</v>
      </c>
      <c r="F12" s="601" t="s">
        <v>240</v>
      </c>
      <c r="G12" s="519" t="s">
        <v>1082</v>
      </c>
      <c r="H12" s="520"/>
      <c r="I12" s="520"/>
      <c r="J12" s="521"/>
      <c r="K12" s="517"/>
    </row>
    <row r="13" spans="1:95" ht="15.75" thickBot="1" x14ac:dyDescent="0.3">
      <c r="A13" s="182"/>
      <c r="B13" s="430"/>
    </row>
    <row r="14" spans="1:95" ht="21.75" thickBot="1" x14ac:dyDescent="0.3">
      <c r="A14" s="823" t="s">
        <v>406</v>
      </c>
      <c r="B14" s="824"/>
      <c r="C14" s="825"/>
      <c r="D14" s="249"/>
      <c r="E14" s="249"/>
      <c r="F14" s="249"/>
      <c r="G14" s="249"/>
      <c r="H14" s="249"/>
      <c r="I14" s="249"/>
      <c r="J14" s="249"/>
    </row>
    <row r="15" spans="1:95" ht="53.25" customHeight="1" thickBot="1" x14ac:dyDescent="0.3">
      <c r="A15" s="532" t="s">
        <v>407</v>
      </c>
      <c r="B15" s="593" t="s">
        <v>1105</v>
      </c>
      <c r="C15" s="595" t="s">
        <v>1106</v>
      </c>
      <c r="D15" s="860" t="s">
        <v>1107</v>
      </c>
      <c r="E15" s="860"/>
      <c r="F15" s="861"/>
      <c r="G15" s="517"/>
      <c r="H15" s="145"/>
      <c r="I15" s="145"/>
      <c r="J15" s="145"/>
      <c r="L15" s="377"/>
    </row>
    <row r="16" spans="1:95" ht="15.75" thickBot="1" x14ac:dyDescent="0.3">
      <c r="A16" s="431" t="s">
        <v>408</v>
      </c>
      <c r="B16" s="587">
        <v>126534600</v>
      </c>
      <c r="C16" s="596">
        <v>1012276800</v>
      </c>
      <c r="D16" s="432"/>
      <c r="E16" s="432"/>
      <c r="F16" s="432"/>
      <c r="G16" s="432"/>
    </row>
    <row r="17" spans="1:7" ht="15.75" thickBot="1" x14ac:dyDescent="0.3">
      <c r="A17" s="433" t="s">
        <v>409</v>
      </c>
      <c r="B17" s="589">
        <v>154653400</v>
      </c>
      <c r="C17" s="597">
        <v>1159900500</v>
      </c>
      <c r="D17" s="432"/>
      <c r="E17" s="432"/>
      <c r="F17" s="432"/>
      <c r="G17" s="432"/>
    </row>
    <row r="18" spans="1:7" ht="15.75" thickBot="1" x14ac:dyDescent="0.3">
      <c r="A18" s="434" t="s">
        <v>410</v>
      </c>
      <c r="B18" s="594">
        <v>126534600</v>
      </c>
      <c r="C18" s="598">
        <v>1138811400</v>
      </c>
      <c r="D18" s="432"/>
      <c r="E18" s="411"/>
      <c r="F18" s="432"/>
      <c r="G18" s="411"/>
    </row>
    <row r="19" spans="1:7" ht="15.75" thickBot="1" x14ac:dyDescent="0.3">
      <c r="A19" s="435" t="s">
        <v>411</v>
      </c>
      <c r="B19" s="589">
        <v>98415800</v>
      </c>
      <c r="C19" s="597">
        <v>688910600</v>
      </c>
      <c r="D19" s="432"/>
      <c r="E19" s="432"/>
      <c r="F19" s="432"/>
      <c r="G19" s="432"/>
    </row>
    <row r="20" spans="1:7" ht="15.75" thickBot="1" x14ac:dyDescent="0.3">
      <c r="A20" s="436" t="s">
        <v>412</v>
      </c>
      <c r="B20" s="587">
        <v>56237600</v>
      </c>
      <c r="C20" s="596">
        <v>365544400</v>
      </c>
      <c r="D20" s="432"/>
      <c r="E20" s="411"/>
      <c r="F20" s="432"/>
      <c r="G20" s="411"/>
    </row>
    <row r="21" spans="1:7" ht="15.75" thickBot="1" x14ac:dyDescent="0.3">
      <c r="C21" s="145"/>
      <c r="D21" s="145"/>
      <c r="E21" s="145"/>
      <c r="F21" s="145"/>
      <c r="G21" s="145"/>
    </row>
    <row r="22" spans="1:7" ht="21.75" thickBot="1" x14ac:dyDescent="0.3">
      <c r="A22" s="413" t="s">
        <v>413</v>
      </c>
      <c r="B22" s="437"/>
      <c r="C22" s="437"/>
      <c r="D22" s="249"/>
      <c r="E22" s="249"/>
      <c r="F22" s="145"/>
      <c r="G22" s="145"/>
    </row>
    <row r="23" spans="1:7" ht="38.25" customHeight="1" thickBot="1" x14ac:dyDescent="0.3">
      <c r="A23" s="392" t="s">
        <v>414</v>
      </c>
      <c r="B23" s="585" t="s">
        <v>1105</v>
      </c>
      <c r="C23" s="383" t="s">
        <v>1106</v>
      </c>
      <c r="D23" s="860" t="s">
        <v>1108</v>
      </c>
      <c r="E23" s="860"/>
      <c r="F23" s="861"/>
    </row>
    <row r="24" spans="1:7" ht="45.75" customHeight="1" thickBot="1" x14ac:dyDescent="0.3">
      <c r="A24" s="438" t="s">
        <v>415</v>
      </c>
      <c r="B24" s="587">
        <v>16871280</v>
      </c>
      <c r="C24" s="588">
        <v>15184152</v>
      </c>
      <c r="D24" s="145"/>
    </row>
    <row r="25" spans="1:7" ht="15.75" thickBot="1" x14ac:dyDescent="0.3">
      <c r="A25" s="395" t="s">
        <v>416</v>
      </c>
      <c r="B25" s="589">
        <v>22495040</v>
      </c>
      <c r="C25" s="590">
        <v>67485120</v>
      </c>
      <c r="D25" s="145"/>
    </row>
    <row r="26" spans="1:7" ht="15.75" thickBot="1" x14ac:dyDescent="0.3">
      <c r="A26" s="439" t="s">
        <v>417</v>
      </c>
      <c r="B26" s="587">
        <v>25306920</v>
      </c>
      <c r="C26" s="588">
        <v>113881140</v>
      </c>
      <c r="D26" s="145"/>
    </row>
    <row r="27" spans="1:7" ht="15.75" thickBot="1" x14ac:dyDescent="0.3">
      <c r="A27" s="440" t="s">
        <v>240</v>
      </c>
      <c r="B27" s="591">
        <v>14059400</v>
      </c>
      <c r="C27" s="592">
        <v>25306920</v>
      </c>
      <c r="D27" s="145"/>
    </row>
    <row r="28" spans="1:7" ht="15.75" thickBot="1" x14ac:dyDescent="0.3">
      <c r="A28" s="439" t="s">
        <v>418</v>
      </c>
      <c r="B28" s="587">
        <v>2811880</v>
      </c>
      <c r="C28" s="588">
        <v>7029700</v>
      </c>
      <c r="D28" s="145"/>
    </row>
    <row r="29" spans="1:7" ht="15.75" thickBot="1" x14ac:dyDescent="0.3">
      <c r="A29" s="395" t="s">
        <v>419</v>
      </c>
      <c r="B29" s="589">
        <v>14059</v>
      </c>
      <c r="C29" s="590">
        <v>702950</v>
      </c>
      <c r="D29" s="145"/>
    </row>
    <row r="30" spans="1:7" ht="15.75" thickBot="1" x14ac:dyDescent="0.3">
      <c r="A30" s="441" t="s">
        <v>420</v>
      </c>
      <c r="B30" s="587">
        <v>5624</v>
      </c>
      <c r="C30" s="588">
        <v>562400</v>
      </c>
      <c r="D30" s="145"/>
    </row>
    <row r="31" spans="1:7" ht="15.75" thickBot="1" x14ac:dyDescent="0.3">
      <c r="A31" s="395" t="s">
        <v>421</v>
      </c>
      <c r="B31" s="591">
        <v>1124752</v>
      </c>
      <c r="C31" s="592">
        <v>1124752</v>
      </c>
      <c r="D31" s="145"/>
    </row>
    <row r="32" spans="1:7" ht="15.75" thickBot="1" x14ac:dyDescent="0.3">
      <c r="A32" s="442" t="s">
        <v>202</v>
      </c>
      <c r="B32" s="586"/>
      <c r="C32" s="473"/>
      <c r="D32" s="145"/>
    </row>
    <row r="33" spans="1:8" ht="15.75" thickBot="1" x14ac:dyDescent="0.3">
      <c r="A33" s="443"/>
      <c r="B33" s="145"/>
      <c r="C33" s="145"/>
    </row>
    <row r="34" spans="1:8" ht="21.75" thickBot="1" x14ac:dyDescent="0.3">
      <c r="A34" s="823" t="s">
        <v>422</v>
      </c>
      <c r="B34" s="824"/>
      <c r="C34" s="824"/>
      <c r="D34" s="824"/>
    </row>
    <row r="35" spans="1:8" ht="15.75" thickBot="1" x14ac:dyDescent="0.3">
      <c r="A35" s="444" t="s">
        <v>51</v>
      </c>
      <c r="B35" s="445" t="s">
        <v>1109</v>
      </c>
      <c r="C35" s="446"/>
      <c r="D35" s="447"/>
    </row>
    <row r="36" spans="1:8" ht="15.75" thickBot="1" x14ac:dyDescent="0.3">
      <c r="A36" s="380" t="s">
        <v>422</v>
      </c>
      <c r="B36" s="584">
        <v>73612400</v>
      </c>
      <c r="C36" s="918" t="s">
        <v>1110</v>
      </c>
      <c r="D36" s="919"/>
      <c r="E36" s="919"/>
      <c r="F36" s="920"/>
    </row>
    <row r="37" spans="1:8" ht="27.75" customHeight="1" thickBot="1" x14ac:dyDescent="0.3">
      <c r="A37" s="382" t="s">
        <v>369</v>
      </c>
      <c r="B37" s="383" t="s">
        <v>370</v>
      </c>
      <c r="C37" s="921" t="s">
        <v>1084</v>
      </c>
      <c r="D37" s="922"/>
      <c r="E37" s="922"/>
      <c r="F37" s="923"/>
    </row>
    <row r="38" spans="1:8" ht="15.75" thickBot="1" x14ac:dyDescent="0.3">
      <c r="A38" s="384" t="s">
        <v>371</v>
      </c>
      <c r="B38" s="582">
        <v>60</v>
      </c>
      <c r="C38" s="385"/>
      <c r="D38" s="386"/>
    </row>
    <row r="39" spans="1:8" ht="15.75" thickBot="1" x14ac:dyDescent="0.3">
      <c r="A39" s="387" t="s">
        <v>372</v>
      </c>
      <c r="B39" s="583">
        <v>30</v>
      </c>
      <c r="C39" s="385"/>
      <c r="D39" s="389"/>
    </row>
    <row r="40" spans="1:8" ht="15.75" thickBot="1" x14ac:dyDescent="0.3">
      <c r="A40" s="390" t="s">
        <v>373</v>
      </c>
      <c r="B40" s="582"/>
      <c r="C40" s="385"/>
      <c r="D40" s="386"/>
    </row>
    <row r="41" spans="1:8" ht="15.75" thickBot="1" x14ac:dyDescent="0.3">
      <c r="A41" s="391" t="s">
        <v>374</v>
      </c>
      <c r="B41" s="583">
        <v>10</v>
      </c>
      <c r="C41" s="385"/>
      <c r="D41" s="386"/>
    </row>
    <row r="42" spans="1:8" ht="15.75" thickBot="1" x14ac:dyDescent="0.3">
      <c r="A42" s="382" t="s">
        <v>375</v>
      </c>
      <c r="B42" s="392" t="s">
        <v>1111</v>
      </c>
      <c r="C42" s="818" t="s">
        <v>377</v>
      </c>
      <c r="D42" s="819"/>
      <c r="E42" s="918" t="s">
        <v>1085</v>
      </c>
      <c r="F42" s="919"/>
      <c r="G42" s="919"/>
      <c r="H42" s="920"/>
    </row>
    <row r="43" spans="1:8" ht="15.75" thickBot="1" x14ac:dyDescent="0.3">
      <c r="A43" s="439" t="s">
        <v>378</v>
      </c>
      <c r="B43" s="581">
        <v>600000</v>
      </c>
      <c r="C43" s="935" t="s">
        <v>1139</v>
      </c>
      <c r="D43" s="936"/>
      <c r="E43" s="918" t="s">
        <v>1086</v>
      </c>
      <c r="F43" s="919"/>
      <c r="G43" s="919"/>
      <c r="H43" s="920"/>
    </row>
    <row r="44" spans="1:8" ht="15.75" thickBot="1" x14ac:dyDescent="0.3">
      <c r="A44" s="440" t="s">
        <v>379</v>
      </c>
      <c r="B44" s="450"/>
      <c r="C44" s="385"/>
      <c r="D44" s="451"/>
    </row>
    <row r="45" spans="1:8" ht="15.75" thickBot="1" x14ac:dyDescent="0.3">
      <c r="A45" s="439" t="s">
        <v>380</v>
      </c>
      <c r="B45" s="449"/>
      <c r="C45" s="385"/>
      <c r="D45" s="386"/>
    </row>
    <row r="46" spans="1:8" ht="15" customHeight="1" thickBot="1" x14ac:dyDescent="0.3">
      <c r="A46" s="440" t="s">
        <v>381</v>
      </c>
      <c r="B46" s="450"/>
      <c r="C46" s="385"/>
      <c r="D46" s="386"/>
    </row>
    <row r="47" spans="1:8" ht="30" customHeight="1" thickBot="1" x14ac:dyDescent="0.3">
      <c r="A47" s="439" t="s">
        <v>382</v>
      </c>
      <c r="B47" s="449"/>
      <c r="C47" s="385"/>
      <c r="D47" s="386"/>
      <c r="E47" s="145"/>
    </row>
    <row r="48" spans="1:8" ht="15.75" thickBot="1" x14ac:dyDescent="0.3">
      <c r="A48" s="452" t="s">
        <v>383</v>
      </c>
      <c r="B48" s="450"/>
      <c r="C48" s="385"/>
      <c r="D48" s="386"/>
      <c r="E48" s="145"/>
    </row>
    <row r="49" spans="1:7" ht="26.25" customHeight="1" thickBot="1" x14ac:dyDescent="0.3">
      <c r="A49" s="566" t="s">
        <v>384</v>
      </c>
      <c r="B49" s="567" t="s">
        <v>1111</v>
      </c>
      <c r="C49" s="921" t="s">
        <v>1087</v>
      </c>
      <c r="D49" s="922"/>
      <c r="E49" s="922"/>
      <c r="F49" s="923"/>
    </row>
    <row r="50" spans="1:7" ht="15.75" thickBot="1" x14ac:dyDescent="0.3">
      <c r="A50" s="493"/>
      <c r="B50" s="388"/>
      <c r="C50" s="145"/>
      <c r="D50" s="402"/>
      <c r="E50" s="145"/>
    </row>
    <row r="51" spans="1:7" ht="15.75" thickBot="1" x14ac:dyDescent="0.3">
      <c r="A51" s="494"/>
      <c r="B51" s="473"/>
      <c r="C51" s="145"/>
      <c r="D51" s="402"/>
      <c r="E51" s="145"/>
    </row>
    <row r="52" spans="1:7" ht="15.75" thickBot="1" x14ac:dyDescent="0.3">
      <c r="A52" s="493"/>
      <c r="B52" s="388"/>
      <c r="C52" s="145"/>
      <c r="D52" s="402"/>
      <c r="E52" s="145"/>
    </row>
    <row r="53" spans="1:7" ht="15.75" thickBot="1" x14ac:dyDescent="0.3">
      <c r="A53" s="494"/>
      <c r="B53" s="473"/>
      <c r="C53" s="406"/>
      <c r="D53" s="407"/>
      <c r="E53" s="145"/>
    </row>
    <row r="54" spans="1:7" ht="15.75" thickBot="1" x14ac:dyDescent="0.3">
      <c r="A54" s="443"/>
      <c r="B54" s="145"/>
      <c r="C54" s="145"/>
      <c r="D54" s="145"/>
      <c r="E54" s="145"/>
    </row>
    <row r="55" spans="1:7" ht="21.75" thickBot="1" x14ac:dyDescent="0.3">
      <c r="A55" s="413" t="s">
        <v>386</v>
      </c>
      <c r="B55" s="414"/>
      <c r="C55" s="249"/>
      <c r="D55" s="249"/>
      <c r="E55" s="249"/>
      <c r="F55" s="249"/>
      <c r="G55" s="145"/>
    </row>
    <row r="56" spans="1:7" ht="27.75" customHeight="1" thickBot="1" x14ac:dyDescent="0.3">
      <c r="A56" s="544" t="s">
        <v>423</v>
      </c>
      <c r="B56" s="544" t="s">
        <v>1112</v>
      </c>
      <c r="C56" s="931"/>
      <c r="D56" s="931"/>
      <c r="E56" s="931"/>
      <c r="F56" s="931"/>
      <c r="G56" s="145"/>
    </row>
    <row r="57" spans="1:7" ht="28.5" customHeight="1" thickBot="1" x14ac:dyDescent="0.3">
      <c r="A57" s="441" t="s">
        <v>424</v>
      </c>
      <c r="B57" s="577">
        <v>280000</v>
      </c>
      <c r="C57" s="859" t="s">
        <v>1113</v>
      </c>
      <c r="D57" s="860"/>
      <c r="E57" s="860"/>
      <c r="F57" s="861"/>
      <c r="G57" s="145"/>
    </row>
    <row r="58" spans="1:7" ht="30" customHeight="1" thickBot="1" x14ac:dyDescent="0.3">
      <c r="A58" s="453" t="s">
        <v>425</v>
      </c>
      <c r="B58" s="578">
        <v>200</v>
      </c>
      <c r="C58" s="859" t="s">
        <v>1114</v>
      </c>
      <c r="D58" s="860"/>
      <c r="E58" s="860"/>
      <c r="F58" s="861"/>
      <c r="G58" s="145"/>
    </row>
    <row r="59" spans="1:7" ht="26.25" customHeight="1" thickBot="1" x14ac:dyDescent="0.3">
      <c r="A59" s="454" t="s">
        <v>389</v>
      </c>
      <c r="B59" s="455" t="s">
        <v>390</v>
      </c>
      <c r="C59" s="859" t="s">
        <v>1088</v>
      </c>
      <c r="D59" s="860"/>
      <c r="E59" s="860"/>
      <c r="F59" s="861"/>
    </row>
    <row r="60" spans="1:7" ht="15.75" thickBot="1" x14ac:dyDescent="0.3">
      <c r="A60" s="456" t="s">
        <v>391</v>
      </c>
      <c r="B60" s="579">
        <v>500</v>
      </c>
      <c r="C60" s="409"/>
      <c r="D60" s="79"/>
    </row>
    <row r="61" spans="1:7" ht="15.75" thickBot="1" x14ac:dyDescent="0.3">
      <c r="A61" s="457" t="s">
        <v>392</v>
      </c>
      <c r="B61" s="580"/>
      <c r="C61" s="408"/>
      <c r="D61" s="408"/>
    </row>
    <row r="62" spans="1:7" ht="15.75" thickBot="1" x14ac:dyDescent="0.3">
      <c r="A62" s="456" t="s">
        <v>393</v>
      </c>
      <c r="B62" s="579">
        <v>1000</v>
      </c>
      <c r="C62" s="409"/>
      <c r="D62" s="409"/>
    </row>
    <row r="63" spans="1:7" ht="15.75" thickBot="1" x14ac:dyDescent="0.3">
      <c r="A63" s="417" t="s">
        <v>394</v>
      </c>
      <c r="B63" s="492"/>
      <c r="C63" s="408"/>
      <c r="D63" s="408"/>
    </row>
    <row r="64" spans="1:7" ht="15.75" thickBot="1" x14ac:dyDescent="0.3">
      <c r="A64" s="458"/>
      <c r="B64" s="124"/>
      <c r="C64" s="145"/>
      <c r="D64" s="145"/>
      <c r="F64" s="459"/>
    </row>
    <row r="65" spans="1:8" s="145" customFormat="1" ht="21.75" thickBot="1" x14ac:dyDescent="0.3">
      <c r="A65" s="833" t="s">
        <v>426</v>
      </c>
      <c r="B65" s="834"/>
      <c r="C65" s="834"/>
      <c r="D65" s="844"/>
      <c r="F65" s="459"/>
    </row>
    <row r="66" spans="1:8" s="145" customFormat="1" ht="36.75" customHeight="1" thickBot="1" x14ac:dyDescent="0.3">
      <c r="A66" s="546" t="s">
        <v>427</v>
      </c>
      <c r="B66" s="491" t="s">
        <v>466</v>
      </c>
      <c r="C66" s="859" t="s">
        <v>1115</v>
      </c>
      <c r="D66" s="860"/>
      <c r="E66" s="860"/>
      <c r="F66" s="861"/>
    </row>
    <row r="67" spans="1:8" s="145" customFormat="1" ht="21.75" thickBot="1" x14ac:dyDescent="0.3">
      <c r="A67" s="486" t="s">
        <v>1116</v>
      </c>
      <c r="B67" s="547"/>
      <c r="C67" s="378"/>
      <c r="D67" s="460"/>
      <c r="F67" s="459"/>
    </row>
    <row r="68" spans="1:8" s="145" customFormat="1" ht="21.75" thickBot="1" x14ac:dyDescent="0.3">
      <c r="A68" s="487" t="s">
        <v>1117</v>
      </c>
      <c r="B68" s="548"/>
      <c r="C68" s="378"/>
      <c r="D68" s="460"/>
      <c r="F68" s="459"/>
    </row>
    <row r="69" spans="1:8" s="145" customFormat="1" ht="21.75" thickBot="1" x14ac:dyDescent="0.3">
      <c r="A69" s="488" t="s">
        <v>1118</v>
      </c>
      <c r="B69" s="549"/>
      <c r="C69" s="378"/>
      <c r="D69" s="460"/>
      <c r="F69" s="459"/>
    </row>
    <row r="70" spans="1:8" s="145" customFormat="1" ht="27.75" customHeight="1" thickBot="1" x14ac:dyDescent="0.3">
      <c r="A70" s="544" t="s">
        <v>428</v>
      </c>
      <c r="B70" s="545" t="s">
        <v>376</v>
      </c>
      <c r="C70" s="859" t="s">
        <v>1090</v>
      </c>
      <c r="D70" s="860"/>
      <c r="E70" s="860"/>
      <c r="F70" s="861"/>
    </row>
    <row r="71" spans="1:8" s="145" customFormat="1" ht="21.75" customHeight="1" thickBot="1" x14ac:dyDescent="0.3">
      <c r="A71" s="461" t="s">
        <v>429</v>
      </c>
      <c r="B71" s="573" t="s">
        <v>11</v>
      </c>
      <c r="C71" s="856" t="s">
        <v>1089</v>
      </c>
      <c r="D71" s="857"/>
      <c r="E71" s="857"/>
      <c r="F71" s="858"/>
    </row>
    <row r="72" spans="1:8" s="145" customFormat="1" ht="26.25" thickBot="1" x14ac:dyDescent="0.3">
      <c r="A72" s="463" t="s">
        <v>430</v>
      </c>
      <c r="B72" s="574" t="s">
        <v>11</v>
      </c>
      <c r="C72" s="856" t="s">
        <v>1089</v>
      </c>
      <c r="D72" s="857"/>
      <c r="E72" s="857"/>
      <c r="F72" s="858"/>
    </row>
    <row r="73" spans="1:8" s="145" customFormat="1" ht="19.5" customHeight="1" thickBot="1" x14ac:dyDescent="0.3">
      <c r="A73" s="465" t="s">
        <v>1119</v>
      </c>
      <c r="B73" s="575">
        <v>368062</v>
      </c>
      <c r="C73" s="859" t="s">
        <v>1120</v>
      </c>
      <c r="D73" s="860"/>
      <c r="E73" s="860"/>
      <c r="F73" s="861"/>
    </row>
    <row r="74" spans="1:8" s="145" customFormat="1" ht="28.5" thickBot="1" x14ac:dyDescent="0.3">
      <c r="A74" s="466" t="s">
        <v>431</v>
      </c>
      <c r="B74" s="574">
        <v>7.45</v>
      </c>
      <c r="C74" s="859" t="s">
        <v>1121</v>
      </c>
      <c r="D74" s="860"/>
      <c r="E74" s="860"/>
      <c r="F74" s="861"/>
    </row>
    <row r="75" spans="1:8" s="145" customFormat="1" ht="28.5" thickBot="1" x14ac:dyDescent="0.3">
      <c r="A75" s="465" t="s">
        <v>432</v>
      </c>
      <c r="B75" s="573">
        <v>1.9</v>
      </c>
      <c r="C75" s="859" t="s">
        <v>1122</v>
      </c>
      <c r="D75" s="860"/>
      <c r="E75" s="860"/>
      <c r="F75" s="861"/>
    </row>
    <row r="76" spans="1:8" s="467" customFormat="1" ht="26.25" thickBot="1" x14ac:dyDescent="0.25">
      <c r="A76" s="463" t="s">
        <v>1123</v>
      </c>
      <c r="B76" s="576">
        <v>11725</v>
      </c>
      <c r="C76" s="859" t="s">
        <v>1124</v>
      </c>
      <c r="D76" s="860"/>
      <c r="E76" s="860"/>
      <c r="F76" s="861"/>
    </row>
    <row r="77" spans="1:8" s="467" customFormat="1" ht="26.25" thickBot="1" x14ac:dyDescent="0.25">
      <c r="A77" s="461" t="s">
        <v>1125</v>
      </c>
      <c r="B77" s="575">
        <v>29146</v>
      </c>
      <c r="C77" s="859" t="s">
        <v>1126</v>
      </c>
      <c r="D77" s="860"/>
      <c r="E77" s="860"/>
      <c r="F77" s="861"/>
    </row>
    <row r="78" spans="1:8" s="467" customFormat="1" ht="28.5" thickBot="1" x14ac:dyDescent="0.25">
      <c r="A78" s="463" t="s">
        <v>433</v>
      </c>
      <c r="B78" s="574">
        <v>0.10100000000000001</v>
      </c>
      <c r="C78" s="859" t="s">
        <v>1130</v>
      </c>
      <c r="D78" s="860"/>
      <c r="E78" s="860"/>
      <c r="F78" s="861"/>
    </row>
    <row r="79" spans="1:8" s="467" customFormat="1" ht="13.5" thickBot="1" x14ac:dyDescent="0.25">
      <c r="A79" s="546" t="s">
        <v>434</v>
      </c>
      <c r="B79" s="550" t="s">
        <v>435</v>
      </c>
      <c r="C79" s="550" t="s">
        <v>436</v>
      </c>
      <c r="D79" s="551" t="s">
        <v>437</v>
      </c>
      <c r="F79" s="459"/>
    </row>
    <row r="80" spans="1:8" s="467" customFormat="1" ht="31.5" customHeight="1" thickBot="1" x14ac:dyDescent="0.25">
      <c r="A80" s="927" t="s">
        <v>438</v>
      </c>
      <c r="B80" s="560" t="s">
        <v>1056</v>
      </c>
      <c r="C80" s="560" t="s">
        <v>1061</v>
      </c>
      <c r="D80" s="560" t="s">
        <v>1065</v>
      </c>
      <c r="E80" s="859" t="s">
        <v>1091</v>
      </c>
      <c r="F80" s="860"/>
      <c r="G80" s="860"/>
      <c r="H80" s="861"/>
    </row>
    <row r="81" spans="1:9" s="467" customFormat="1" ht="64.5" thickBot="1" x14ac:dyDescent="0.25">
      <c r="A81" s="928"/>
      <c r="B81" s="561" t="s">
        <v>1092</v>
      </c>
      <c r="C81" s="561" t="s">
        <v>1093</v>
      </c>
      <c r="D81" s="563" t="s">
        <v>1094</v>
      </c>
      <c r="E81" s="562"/>
      <c r="F81" s="562"/>
      <c r="G81" s="562"/>
      <c r="H81" s="562"/>
    </row>
    <row r="82" spans="1:9" s="467" customFormat="1" ht="31.5" customHeight="1" thickBot="1" x14ac:dyDescent="0.25">
      <c r="A82" s="469" t="s">
        <v>439</v>
      </c>
      <c r="B82" s="564" t="s">
        <v>1054</v>
      </c>
      <c r="C82" s="564" t="s">
        <v>1059</v>
      </c>
      <c r="D82" s="565" t="s">
        <v>1066</v>
      </c>
      <c r="E82" s="859" t="s">
        <v>1133</v>
      </c>
      <c r="F82" s="860"/>
      <c r="G82" s="860"/>
      <c r="H82" s="861"/>
    </row>
    <row r="83" spans="1:9" s="467" customFormat="1" ht="153.75" thickBot="1" x14ac:dyDescent="0.25">
      <c r="A83" s="469"/>
      <c r="B83" s="561" t="s">
        <v>1095</v>
      </c>
      <c r="C83" s="561" t="s">
        <v>1096</v>
      </c>
      <c r="D83" s="563" t="s">
        <v>1097</v>
      </c>
      <c r="F83" s="459"/>
    </row>
    <row r="84" spans="1:9" s="467" customFormat="1" ht="13.5" thickBot="1" x14ac:dyDescent="0.25">
      <c r="A84" s="471" t="s">
        <v>440</v>
      </c>
      <c r="B84" s="472"/>
      <c r="C84" s="473"/>
      <c r="D84" s="474"/>
      <c r="E84" s="859" t="s">
        <v>1098</v>
      </c>
      <c r="F84" s="860"/>
      <c r="G84" s="860"/>
      <c r="H84" s="861"/>
    </row>
    <row r="85" spans="1:9" s="467" customFormat="1" ht="13.5" thickBot="1" x14ac:dyDescent="0.25">
      <c r="A85" s="475"/>
      <c r="B85" s="476"/>
      <c r="F85" s="459"/>
    </row>
    <row r="86" spans="1:9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9" s="145" customFormat="1" ht="36.75" customHeight="1" thickBot="1" x14ac:dyDescent="0.3">
      <c r="A87" s="546" t="s">
        <v>442</v>
      </c>
      <c r="B87" s="491" t="s">
        <v>467</v>
      </c>
      <c r="C87" s="859" t="s">
        <v>1115</v>
      </c>
      <c r="D87" s="860"/>
      <c r="E87" s="860"/>
      <c r="F87" s="861"/>
    </row>
    <row r="88" spans="1:9" s="145" customFormat="1" ht="15.75" thickBot="1" x14ac:dyDescent="0.3">
      <c r="A88" s="486" t="s">
        <v>1116</v>
      </c>
      <c r="B88" s="554"/>
      <c r="C88" s="552"/>
      <c r="D88" s="552"/>
      <c r="E88" s="553"/>
    </row>
    <row r="89" spans="1:9" s="145" customFormat="1" ht="15.75" thickBot="1" x14ac:dyDescent="0.3">
      <c r="A89" s="487" t="s">
        <v>1117</v>
      </c>
      <c r="B89" s="388"/>
      <c r="C89" s="552"/>
      <c r="D89" s="552"/>
      <c r="E89" s="553"/>
    </row>
    <row r="90" spans="1:9" s="145" customFormat="1" ht="15.75" thickBot="1" x14ac:dyDescent="0.3">
      <c r="A90" s="489" t="s">
        <v>1118</v>
      </c>
      <c r="B90" s="555"/>
      <c r="C90" s="552"/>
      <c r="D90" s="552"/>
      <c r="E90" s="553"/>
    </row>
    <row r="91" spans="1:9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9" s="479" customFormat="1" ht="13.5" thickBot="1" x14ac:dyDescent="0.25">
      <c r="A92" s="929" t="s">
        <v>446</v>
      </c>
      <c r="B92" s="568" t="s">
        <v>447</v>
      </c>
      <c r="C92" s="568" t="s">
        <v>1051</v>
      </c>
      <c r="D92" s="568" t="s">
        <v>1057</v>
      </c>
      <c r="E92" s="859" t="s">
        <v>1134</v>
      </c>
      <c r="F92" s="860"/>
      <c r="G92" s="860"/>
      <c r="H92" s="861"/>
    </row>
    <row r="93" spans="1:9" s="479" customFormat="1" ht="153.75" thickBot="1" x14ac:dyDescent="0.25">
      <c r="A93" s="930"/>
      <c r="B93" s="561" t="s">
        <v>1099</v>
      </c>
      <c r="C93" s="561" t="s">
        <v>1100</v>
      </c>
      <c r="D93" s="563" t="s">
        <v>1101</v>
      </c>
      <c r="E93" s="468"/>
    </row>
    <row r="94" spans="1:9" s="479" customFormat="1" ht="13.5" thickBot="1" x14ac:dyDescent="0.25">
      <c r="A94" s="557" t="s">
        <v>428</v>
      </c>
      <c r="B94" s="545" t="s">
        <v>447</v>
      </c>
      <c r="C94" s="557" t="s">
        <v>448</v>
      </c>
      <c r="D94" s="557" t="s">
        <v>449</v>
      </c>
      <c r="E94" s="558" t="s">
        <v>450</v>
      </c>
    </row>
    <row r="95" spans="1:9" s="479" customFormat="1" ht="13.5" thickBot="1" x14ac:dyDescent="0.25">
      <c r="A95" s="480" t="s">
        <v>1127</v>
      </c>
      <c r="B95" s="572">
        <v>10</v>
      </c>
      <c r="C95" s="572">
        <v>20</v>
      </c>
      <c r="D95" s="572">
        <v>20</v>
      </c>
      <c r="E95" s="572">
        <v>30</v>
      </c>
      <c r="F95" s="859" t="s">
        <v>1102</v>
      </c>
      <c r="G95" s="860"/>
      <c r="H95" s="860"/>
      <c r="I95" s="861"/>
    </row>
    <row r="96" spans="1:9" s="479" customFormat="1" ht="26.25" thickBot="1" x14ac:dyDescent="0.25">
      <c r="A96" s="463" t="s">
        <v>1128</v>
      </c>
      <c r="B96" s="548" t="s">
        <v>453</v>
      </c>
      <c r="C96" s="533"/>
      <c r="D96" s="533"/>
      <c r="E96" s="533"/>
      <c r="F96" s="859" t="s">
        <v>1129</v>
      </c>
      <c r="G96" s="860"/>
      <c r="H96" s="860"/>
      <c r="I96" s="861"/>
    </row>
    <row r="97" spans="1:8" ht="15.75" thickBot="1" x14ac:dyDescent="0.3">
      <c r="A97" s="924" t="s">
        <v>454</v>
      </c>
      <c r="B97" s="925"/>
      <c r="C97" s="925"/>
      <c r="D97" s="925"/>
      <c r="E97" s="926"/>
    </row>
    <row r="98" spans="1:8" s="467" customFormat="1" ht="30" customHeight="1" thickBot="1" x14ac:dyDescent="0.25">
      <c r="A98" s="481" t="s">
        <v>455</v>
      </c>
      <c r="B98" s="491" t="s">
        <v>456</v>
      </c>
      <c r="C98" s="491" t="s">
        <v>457</v>
      </c>
      <c r="D98" s="859" t="s">
        <v>1131</v>
      </c>
      <c r="E98" s="860"/>
      <c r="F98" s="860"/>
      <c r="G98" s="861"/>
    </row>
    <row r="99" spans="1:8" s="467" customFormat="1" ht="13.5" customHeight="1" thickBot="1" x14ac:dyDescent="0.25">
      <c r="A99" s="495" t="s">
        <v>458</v>
      </c>
      <c r="B99" s="571">
        <v>10</v>
      </c>
      <c r="C99" s="571">
        <v>25</v>
      </c>
      <c r="D99" s="859" t="s">
        <v>1132</v>
      </c>
      <c r="E99" s="860"/>
      <c r="F99" s="860"/>
      <c r="G99" s="861"/>
    </row>
    <row r="100" spans="1:8" s="479" customFormat="1" ht="26.25" thickBot="1" x14ac:dyDescent="0.3">
      <c r="A100" s="466" t="s">
        <v>459</v>
      </c>
      <c r="B100" s="483"/>
      <c r="C100" s="483"/>
      <c r="D100" s="145"/>
      <c r="E100" s="468"/>
    </row>
    <row r="101" spans="1:8" s="479" customFormat="1" ht="15.75" thickBot="1" x14ac:dyDescent="0.3">
      <c r="A101" s="496" t="s">
        <v>460</v>
      </c>
      <c r="B101" s="472"/>
      <c r="C101" s="472"/>
      <c r="D101" s="145"/>
      <c r="E101" s="468"/>
    </row>
    <row r="102" spans="1:8" s="479" customFormat="1" ht="15.75" thickBot="1" x14ac:dyDescent="0.3">
      <c r="A102" s="497" t="s">
        <v>461</v>
      </c>
      <c r="B102" s="483"/>
      <c r="C102" s="483"/>
      <c r="D102" s="145"/>
      <c r="E102" s="468"/>
    </row>
    <row r="103" spans="1:8" ht="27" thickBot="1" x14ac:dyDescent="0.3">
      <c r="A103" s="498" t="s">
        <v>462</v>
      </c>
      <c r="B103" s="484"/>
      <c r="C103" s="484"/>
      <c r="D103" s="145"/>
      <c r="E103" s="402"/>
    </row>
    <row r="104" spans="1:8" ht="33" customHeight="1" thickBot="1" x14ac:dyDescent="0.3">
      <c r="A104" s="485" t="s">
        <v>463</v>
      </c>
      <c r="B104" s="569" t="s">
        <v>464</v>
      </c>
      <c r="C104" s="859" t="s">
        <v>1135</v>
      </c>
      <c r="D104" s="860"/>
      <c r="E104" s="860"/>
      <c r="F104" s="861"/>
    </row>
    <row r="105" spans="1:8" ht="153.75" thickBot="1" x14ac:dyDescent="0.3">
      <c r="B105" s="563" t="s">
        <v>1136</v>
      </c>
      <c r="C105" s="563" t="s">
        <v>1137</v>
      </c>
      <c r="D105" s="563" t="s">
        <v>1138</v>
      </c>
    </row>
    <row r="106" spans="1:8" ht="15.75" thickBot="1" x14ac:dyDescent="0.3">
      <c r="A106" s="814" t="s">
        <v>468</v>
      </c>
      <c r="B106" s="815"/>
      <c r="C106" s="815"/>
      <c r="D106" s="423" t="s">
        <v>367</v>
      </c>
    </row>
    <row r="107" spans="1:8" ht="15.75" thickBot="1" x14ac:dyDescent="0.3">
      <c r="A107" s="816"/>
      <c r="B107" s="817"/>
      <c r="C107" s="817"/>
      <c r="D107" s="570" t="s">
        <v>13</v>
      </c>
      <c r="E107" s="859" t="s">
        <v>1089</v>
      </c>
      <c r="F107" s="860"/>
      <c r="G107" s="860"/>
      <c r="H107" s="861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3" t="s">
        <v>316</v>
      </c>
      <c r="D1" s="303" t="s">
        <v>317</v>
      </c>
      <c r="E1" s="303" t="s">
        <v>318</v>
      </c>
      <c r="F1" s="303" t="s">
        <v>319</v>
      </c>
      <c r="G1" s="127"/>
      <c r="H1" s="54" t="s">
        <v>91</v>
      </c>
      <c r="I1" s="332"/>
      <c r="J1" s="54" t="s">
        <v>91</v>
      </c>
      <c r="K1" s="332"/>
      <c r="L1" s="54" t="s">
        <v>91</v>
      </c>
      <c r="M1" s="332"/>
      <c r="N1" s="333" t="s">
        <v>92</v>
      </c>
      <c r="O1" s="332"/>
      <c r="P1" s="333" t="s">
        <v>92</v>
      </c>
      <c r="Q1" s="332"/>
      <c r="R1" s="333" t="s">
        <v>92</v>
      </c>
      <c r="S1" s="332"/>
      <c r="T1" s="333" t="s">
        <v>92</v>
      </c>
      <c r="U1" s="334"/>
      <c r="V1" s="333" t="s">
        <v>93</v>
      </c>
      <c r="W1" s="334"/>
      <c r="X1" s="332"/>
      <c r="Y1" s="333" t="s">
        <v>10</v>
      </c>
      <c r="Z1" s="127"/>
      <c r="AA1" s="333" t="s">
        <v>12</v>
      </c>
      <c r="AB1" s="127"/>
      <c r="AC1" s="333" t="s">
        <v>94</v>
      </c>
      <c r="AD1" s="127"/>
      <c r="AE1" s="333" t="s">
        <v>94</v>
      </c>
      <c r="AF1" s="127"/>
      <c r="AG1" s="333" t="s">
        <v>94</v>
      </c>
      <c r="AH1" s="127"/>
      <c r="AI1" s="333" t="s">
        <v>95</v>
      </c>
      <c r="AJ1" s="127"/>
      <c r="AK1" s="333" t="s">
        <v>39</v>
      </c>
      <c r="AL1" s="127"/>
      <c r="AM1" s="333" t="s">
        <v>96</v>
      </c>
      <c r="AN1" s="127"/>
      <c r="AO1" s="108" t="s">
        <v>97</v>
      </c>
      <c r="AP1" s="127"/>
      <c r="AQ1" s="54" t="s">
        <v>156</v>
      </c>
      <c r="AR1" s="127"/>
      <c r="AS1" s="54" t="s">
        <v>184</v>
      </c>
      <c r="AT1" s="127"/>
      <c r="AU1" s="108" t="s">
        <v>201</v>
      </c>
      <c r="AV1" s="127"/>
      <c r="AW1" s="108" t="s">
        <v>367</v>
      </c>
      <c r="AY1" s="499" t="s">
        <v>469</v>
      </c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500"/>
      <c r="BQ1" s="500"/>
      <c r="BR1" s="500"/>
      <c r="BS1" s="500"/>
      <c r="BT1" s="500"/>
      <c r="BU1" s="500"/>
      <c r="BV1" s="500"/>
      <c r="BW1" s="500"/>
      <c r="BX1" s="500"/>
      <c r="BY1" s="500"/>
      <c r="BZ1" s="500"/>
      <c r="CB1" s="108" t="s">
        <v>1049</v>
      </c>
      <c r="CD1" s="108" t="s">
        <v>1050</v>
      </c>
      <c r="CF1" s="108" t="s">
        <v>1070</v>
      </c>
      <c r="CH1" s="108" t="s">
        <v>1071</v>
      </c>
      <c r="CJ1" s="108" t="s">
        <v>1070</v>
      </c>
      <c r="CL1" s="108" t="s">
        <v>1052</v>
      </c>
      <c r="CN1" s="108" t="s">
        <v>1165</v>
      </c>
      <c r="CP1" s="108" t="s">
        <v>212</v>
      </c>
      <c r="CQ1" s="108" t="s">
        <v>53</v>
      </c>
      <c r="CS1" s="303" t="s">
        <v>1225</v>
      </c>
      <c r="CT1" s="724"/>
      <c r="CU1" s="303" t="s">
        <v>1226</v>
      </c>
      <c r="CW1" s="303" t="s">
        <v>1227</v>
      </c>
    </row>
    <row r="2" spans="1:101" ht="15.75" customHeight="1" x14ac:dyDescent="0.25">
      <c r="A2" s="306" t="s">
        <v>1264</v>
      </c>
      <c r="B2" s="307" t="s">
        <v>320</v>
      </c>
      <c r="C2" s="308">
        <v>53.143333333333338</v>
      </c>
      <c r="D2" s="308">
        <v>2.1666666666666665</v>
      </c>
      <c r="E2" s="308">
        <v>34.76</v>
      </c>
      <c r="F2" s="309">
        <v>1.07E-3</v>
      </c>
      <c r="G2" s="329"/>
      <c r="H2" s="310" t="s">
        <v>99</v>
      </c>
      <c r="I2" s="329"/>
      <c r="J2" s="335" t="s">
        <v>99</v>
      </c>
      <c r="K2" s="329"/>
      <c r="L2" s="310" t="s">
        <v>41</v>
      </c>
      <c r="M2" s="329"/>
      <c r="N2" s="335" t="s">
        <v>100</v>
      </c>
      <c r="O2" s="329"/>
      <c r="P2" s="314" t="s">
        <v>40</v>
      </c>
      <c r="Q2" s="329"/>
      <c r="R2" s="314" t="s">
        <v>40</v>
      </c>
      <c r="S2" s="329"/>
      <c r="T2" s="314" t="s">
        <v>40</v>
      </c>
      <c r="U2" s="329"/>
      <c r="V2" s="314" t="s">
        <v>101</v>
      </c>
      <c r="W2" s="329"/>
      <c r="X2" s="329"/>
      <c r="Y2" s="314" t="s">
        <v>363</v>
      </c>
      <c r="Z2" s="329"/>
      <c r="AA2" s="314" t="s">
        <v>13</v>
      </c>
      <c r="AB2" s="329"/>
      <c r="AC2" s="314" t="s">
        <v>102</v>
      </c>
      <c r="AD2" s="329"/>
      <c r="AE2" s="314" t="s">
        <v>42</v>
      </c>
      <c r="AF2" s="329"/>
      <c r="AG2" s="314" t="s">
        <v>42</v>
      </c>
      <c r="AH2" s="329"/>
      <c r="AI2" s="336" t="s">
        <v>103</v>
      </c>
      <c r="AJ2" s="329"/>
      <c r="AK2" s="314" t="s">
        <v>13</v>
      </c>
      <c r="AL2" s="329"/>
      <c r="AM2" s="314" t="s">
        <v>114</v>
      </c>
      <c r="AN2" s="329"/>
      <c r="AO2" s="330" t="s">
        <v>213</v>
      </c>
      <c r="AP2" s="329"/>
      <c r="AQ2" s="326" t="s">
        <v>157</v>
      </c>
      <c r="AR2" s="329"/>
      <c r="AS2" s="310" t="s">
        <v>186</v>
      </c>
      <c r="AT2" s="329"/>
      <c r="AU2" s="327" t="s">
        <v>189</v>
      </c>
      <c r="AV2" s="329"/>
      <c r="AW2" s="326" t="s">
        <v>13</v>
      </c>
      <c r="AY2" s="501" t="s">
        <v>470</v>
      </c>
      <c r="AZ2" s="502" t="s">
        <v>499</v>
      </c>
      <c r="BA2" s="502" t="s">
        <v>695</v>
      </c>
      <c r="BB2" s="502" t="s">
        <v>158</v>
      </c>
      <c r="BC2" s="502" t="s">
        <v>501</v>
      </c>
      <c r="BD2" s="502" t="s">
        <v>529</v>
      </c>
      <c r="BE2" s="502" t="s">
        <v>974</v>
      </c>
      <c r="BF2" s="502" t="s">
        <v>477</v>
      </c>
      <c r="BG2" s="502" t="s">
        <v>478</v>
      </c>
      <c r="BH2" s="502" t="s">
        <v>700</v>
      </c>
      <c r="BI2" s="502" t="s">
        <v>890</v>
      </c>
      <c r="BJ2" s="502" t="s">
        <v>534</v>
      </c>
      <c r="BK2" s="502" t="s">
        <v>508</v>
      </c>
      <c r="BL2" s="502" t="s">
        <v>726</v>
      </c>
      <c r="BM2" s="502" t="s">
        <v>638</v>
      </c>
      <c r="BN2" s="502" t="s">
        <v>538</v>
      </c>
      <c r="BO2" s="502" t="s">
        <v>789</v>
      </c>
      <c r="BP2" s="502" t="s">
        <v>824</v>
      </c>
      <c r="BQ2" s="502" t="s">
        <v>488</v>
      </c>
      <c r="BR2" s="502" t="s">
        <v>792</v>
      </c>
      <c r="BS2" s="502" t="s">
        <v>793</v>
      </c>
      <c r="BT2" s="502" t="s">
        <v>954</v>
      </c>
      <c r="BU2" s="502" t="s">
        <v>622</v>
      </c>
      <c r="BV2" s="502" t="s">
        <v>493</v>
      </c>
      <c r="BW2" s="502" t="s">
        <v>812</v>
      </c>
      <c r="BX2" s="502" t="s">
        <v>495</v>
      </c>
      <c r="BY2" s="502" t="s">
        <v>601</v>
      </c>
      <c r="BZ2" s="502" t="s">
        <v>626</v>
      </c>
      <c r="CB2" s="505" t="s">
        <v>1053</v>
      </c>
      <c r="CD2" s="510" t="s">
        <v>1069</v>
      </c>
      <c r="CF2" s="505" t="s">
        <v>1054</v>
      </c>
      <c r="CH2" s="505" t="s">
        <v>1055</v>
      </c>
      <c r="CJ2" s="505" t="s">
        <v>1056</v>
      </c>
      <c r="CL2" s="511" t="s">
        <v>1057</v>
      </c>
      <c r="CN2" s="511" t="s">
        <v>13</v>
      </c>
      <c r="CP2" s="668" t="s">
        <v>54</v>
      </c>
      <c r="CQ2" s="668" t="s">
        <v>54</v>
      </c>
      <c r="CS2" s="725" t="s">
        <v>1226</v>
      </c>
      <c r="CU2" s="726" t="s">
        <v>1228</v>
      </c>
      <c r="CW2" s="727" t="s">
        <v>1208</v>
      </c>
    </row>
    <row r="3" spans="1:101" ht="14.25" customHeight="1" x14ac:dyDescent="0.25">
      <c r="A3" s="311" t="s">
        <v>331</v>
      </c>
      <c r="B3" s="312" t="s">
        <v>332</v>
      </c>
      <c r="C3" s="313">
        <v>99.22</v>
      </c>
      <c r="D3" s="313">
        <v>0</v>
      </c>
      <c r="E3" s="313">
        <v>100</v>
      </c>
      <c r="F3" s="309">
        <v>0.64598999999999995</v>
      </c>
      <c r="G3" s="329"/>
      <c r="H3" s="314" t="s">
        <v>41</v>
      </c>
      <c r="I3" s="329"/>
      <c r="J3" s="329"/>
      <c r="K3" s="329"/>
      <c r="L3" s="314" t="s">
        <v>98</v>
      </c>
      <c r="M3" s="329"/>
      <c r="N3" s="329"/>
      <c r="O3" s="329"/>
      <c r="P3" s="310" t="s">
        <v>105</v>
      </c>
      <c r="Q3" s="329"/>
      <c r="R3" s="310" t="s">
        <v>100</v>
      </c>
      <c r="S3" s="329"/>
      <c r="T3" s="326" t="s">
        <v>100</v>
      </c>
      <c r="U3" s="329"/>
      <c r="V3" s="310" t="s">
        <v>107</v>
      </c>
      <c r="W3" s="329"/>
      <c r="X3" s="329"/>
      <c r="Y3" s="310" t="s">
        <v>11</v>
      </c>
      <c r="Z3" s="329"/>
      <c r="AA3" s="310" t="s">
        <v>11</v>
      </c>
      <c r="AB3" s="329"/>
      <c r="AC3" s="310" t="s">
        <v>108</v>
      </c>
      <c r="AD3" s="329"/>
      <c r="AE3" s="327" t="s">
        <v>187</v>
      </c>
      <c r="AF3" s="329"/>
      <c r="AG3" s="314" t="s">
        <v>102</v>
      </c>
      <c r="AH3" s="329"/>
      <c r="AI3" s="337" t="s">
        <v>113</v>
      </c>
      <c r="AJ3" s="329"/>
      <c r="AK3" s="310" t="s">
        <v>11</v>
      </c>
      <c r="AL3" s="329"/>
      <c r="AM3" s="310" t="s">
        <v>104</v>
      </c>
      <c r="AN3" s="329"/>
      <c r="AO3" s="327" t="s">
        <v>214</v>
      </c>
      <c r="AP3" s="329"/>
      <c r="AQ3" s="326" t="s">
        <v>158</v>
      </c>
      <c r="AR3" s="329"/>
      <c r="AS3" s="314" t="s">
        <v>185</v>
      </c>
      <c r="AT3" s="329"/>
      <c r="AU3" s="326" t="s">
        <v>199</v>
      </c>
      <c r="AV3" s="329"/>
      <c r="AW3" s="314" t="s">
        <v>11</v>
      </c>
      <c r="AY3" s="501" t="s">
        <v>498</v>
      </c>
      <c r="AZ3" s="502" t="s">
        <v>525</v>
      </c>
      <c r="BA3" s="502" t="s">
        <v>526</v>
      </c>
      <c r="BB3" s="502" t="s">
        <v>473</v>
      </c>
      <c r="BC3" s="502" t="s">
        <v>652</v>
      </c>
      <c r="BD3" s="502" t="s">
        <v>876</v>
      </c>
      <c r="BE3" s="502" t="s">
        <v>654</v>
      </c>
      <c r="BF3" s="502"/>
      <c r="BG3" s="502" t="s">
        <v>558</v>
      </c>
      <c r="BH3" s="502" t="s">
        <v>559</v>
      </c>
      <c r="BI3" s="502" t="s">
        <v>723</v>
      </c>
      <c r="BJ3" s="502" t="s">
        <v>561</v>
      </c>
      <c r="BK3" s="502" t="s">
        <v>562</v>
      </c>
      <c r="BL3" s="502" t="s">
        <v>820</v>
      </c>
      <c r="BM3" s="502" t="s">
        <v>661</v>
      </c>
      <c r="BN3" s="502" t="s">
        <v>662</v>
      </c>
      <c r="BO3" s="502" t="s">
        <v>855</v>
      </c>
      <c r="BP3" s="502" t="s">
        <v>730</v>
      </c>
      <c r="BQ3" s="502" t="s">
        <v>618</v>
      </c>
      <c r="BR3" s="502" t="s">
        <v>489</v>
      </c>
      <c r="BS3" s="502" t="s">
        <v>543</v>
      </c>
      <c r="BT3" s="502" t="s">
        <v>811</v>
      </c>
      <c r="BU3" s="502" t="s">
        <v>518</v>
      </c>
      <c r="BV3" s="502" t="s">
        <v>546</v>
      </c>
      <c r="BW3" s="502" t="s">
        <v>777</v>
      </c>
      <c r="BX3" s="502" t="s">
        <v>600</v>
      </c>
      <c r="BY3" s="502" t="s">
        <v>758</v>
      </c>
      <c r="BZ3" s="502" t="s">
        <v>523</v>
      </c>
      <c r="CB3" s="507" t="s">
        <v>1058</v>
      </c>
      <c r="CD3" s="443" t="s">
        <v>416</v>
      </c>
      <c r="CF3" s="505" t="s">
        <v>1059</v>
      </c>
      <c r="CH3" s="505" t="s">
        <v>1060</v>
      </c>
      <c r="CJ3" s="505" t="s">
        <v>1061</v>
      </c>
      <c r="CL3" s="511" t="s">
        <v>447</v>
      </c>
      <c r="CN3" s="511" t="s">
        <v>11</v>
      </c>
      <c r="CP3" s="668" t="s">
        <v>1177</v>
      </c>
      <c r="CQ3" s="668" t="s">
        <v>1177</v>
      </c>
      <c r="CS3" s="725" t="s">
        <v>1204</v>
      </c>
      <c r="CU3" s="726" t="s">
        <v>1229</v>
      </c>
      <c r="CW3" s="727" t="s">
        <v>1230</v>
      </c>
    </row>
    <row r="4" spans="1:101" ht="30" x14ac:dyDescent="0.25">
      <c r="A4" s="306" t="s">
        <v>137</v>
      </c>
      <c r="B4" s="307" t="s">
        <v>320</v>
      </c>
      <c r="C4" s="308">
        <v>28.855</v>
      </c>
      <c r="D4" s="308">
        <v>2.91</v>
      </c>
      <c r="E4" s="308">
        <v>61.807499999999997</v>
      </c>
      <c r="F4" s="309">
        <v>-1.7799999999999999E-3</v>
      </c>
      <c r="G4" s="329"/>
      <c r="H4" s="314" t="s">
        <v>98</v>
      </c>
      <c r="I4" s="329"/>
      <c r="J4" s="329"/>
      <c r="K4" s="329"/>
      <c r="L4" s="338"/>
      <c r="M4" s="329"/>
      <c r="N4" s="329"/>
      <c r="O4" s="329"/>
      <c r="P4" s="329"/>
      <c r="Q4" s="329"/>
      <c r="R4" s="314" t="s">
        <v>105</v>
      </c>
      <c r="S4" s="329"/>
      <c r="T4" s="314" t="s">
        <v>106</v>
      </c>
      <c r="U4" s="329"/>
      <c r="V4" s="314" t="s">
        <v>112</v>
      </c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10" t="s">
        <v>108</v>
      </c>
      <c r="AH4" s="329"/>
      <c r="AI4" s="336" t="s">
        <v>116</v>
      </c>
      <c r="AJ4" s="329"/>
      <c r="AK4" s="329"/>
      <c r="AL4" s="329"/>
      <c r="AM4" s="314" t="s">
        <v>62</v>
      </c>
      <c r="AN4" s="329"/>
      <c r="AO4" s="330" t="s">
        <v>215</v>
      </c>
      <c r="AP4" s="329"/>
      <c r="AQ4" s="326" t="s">
        <v>159</v>
      </c>
      <c r="AR4" s="329"/>
      <c r="AS4" s="314" t="s">
        <v>248</v>
      </c>
      <c r="AT4" s="329"/>
      <c r="AU4" s="314" t="s">
        <v>196</v>
      </c>
      <c r="AV4" s="329"/>
      <c r="AW4" s="329"/>
      <c r="AY4" s="501" t="s">
        <v>524</v>
      </c>
      <c r="AZ4" s="502" t="s">
        <v>471</v>
      </c>
      <c r="BA4" s="502" t="s">
        <v>604</v>
      </c>
      <c r="BB4" s="502" t="s">
        <v>554</v>
      </c>
      <c r="BC4" s="502" t="s">
        <v>528</v>
      </c>
      <c r="BD4" s="502" t="s">
        <v>847</v>
      </c>
      <c r="BE4" s="502" t="s">
        <v>816</v>
      </c>
      <c r="BF4" s="502"/>
      <c r="BG4" s="502" t="s">
        <v>531</v>
      </c>
      <c r="BH4" s="502" t="s">
        <v>765</v>
      </c>
      <c r="BI4" s="502" t="s">
        <v>680</v>
      </c>
      <c r="BJ4" s="502" t="s">
        <v>851</v>
      </c>
      <c r="BK4" s="502" t="s">
        <v>725</v>
      </c>
      <c r="BL4" s="502" t="s">
        <v>852</v>
      </c>
      <c r="BM4" s="502" t="s">
        <v>853</v>
      </c>
      <c r="BN4" s="502" t="s">
        <v>882</v>
      </c>
      <c r="BO4" s="502" t="s">
        <v>729</v>
      </c>
      <c r="BP4" s="502" t="s">
        <v>567</v>
      </c>
      <c r="BQ4" s="502" t="s">
        <v>752</v>
      </c>
      <c r="BR4" s="502" t="s">
        <v>595</v>
      </c>
      <c r="BS4" s="502" t="s">
        <v>754</v>
      </c>
      <c r="BT4" s="502" t="s">
        <v>985</v>
      </c>
      <c r="BU4" s="502" t="s">
        <v>492</v>
      </c>
      <c r="BV4" s="502" t="s">
        <v>519</v>
      </c>
      <c r="BW4" s="502" t="s">
        <v>735</v>
      </c>
      <c r="BX4" s="502" t="s">
        <v>874</v>
      </c>
      <c r="BY4" s="502" t="s">
        <v>549</v>
      </c>
      <c r="BZ4" s="502" t="s">
        <v>577</v>
      </c>
      <c r="CB4" s="505" t="s">
        <v>1062</v>
      </c>
      <c r="CD4" s="508" t="s">
        <v>417</v>
      </c>
      <c r="CF4" s="505" t="s">
        <v>1063</v>
      </c>
      <c r="CH4" s="505" t="s">
        <v>1064</v>
      </c>
      <c r="CJ4" s="505" t="s">
        <v>1065</v>
      </c>
      <c r="CL4" s="511" t="s">
        <v>1051</v>
      </c>
      <c r="CP4" s="668" t="s">
        <v>1178</v>
      </c>
      <c r="CQ4" s="668" t="s">
        <v>1178</v>
      </c>
      <c r="CU4" s="726"/>
      <c r="CW4" s="727" t="s">
        <v>1231</v>
      </c>
    </row>
    <row r="5" spans="1:101" ht="30" x14ac:dyDescent="0.25">
      <c r="A5" s="315" t="s">
        <v>124</v>
      </c>
      <c r="B5" s="307" t="s">
        <v>230</v>
      </c>
      <c r="C5" s="308">
        <v>90.924999999999997</v>
      </c>
      <c r="D5" s="308">
        <v>22.545000000000002</v>
      </c>
      <c r="E5" s="308">
        <v>66.182500000000005</v>
      </c>
      <c r="F5" s="309">
        <v>0.42226999999999998</v>
      </c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10" t="s">
        <v>111</v>
      </c>
      <c r="U5" s="329"/>
      <c r="V5" s="314" t="s">
        <v>1254</v>
      </c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7" t="s">
        <v>187</v>
      </c>
      <c r="AH5" s="329"/>
      <c r="AI5" s="337" t="s">
        <v>109</v>
      </c>
      <c r="AJ5" s="329"/>
      <c r="AK5" s="329"/>
      <c r="AL5" s="329"/>
      <c r="AM5" s="329"/>
      <c r="AN5" s="329"/>
      <c r="AO5" s="327" t="s">
        <v>216</v>
      </c>
      <c r="AP5" s="329"/>
      <c r="AQ5" s="326" t="s">
        <v>160</v>
      </c>
      <c r="AR5" s="329"/>
      <c r="AS5" s="329"/>
      <c r="AT5" s="329"/>
      <c r="AU5" s="327" t="s">
        <v>193</v>
      </c>
      <c r="AV5" s="329"/>
      <c r="AW5" s="328"/>
      <c r="AY5" s="501" t="s">
        <v>551</v>
      </c>
      <c r="AZ5" s="502" t="s">
        <v>579</v>
      </c>
      <c r="BA5" s="502" t="s">
        <v>739</v>
      </c>
      <c r="BB5" s="502" t="s">
        <v>527</v>
      </c>
      <c r="BC5" s="502" t="s">
        <v>718</v>
      </c>
      <c r="BD5" s="502" t="s">
        <v>888</v>
      </c>
      <c r="BE5" s="502" t="s">
        <v>503</v>
      </c>
      <c r="BF5" s="502"/>
      <c r="BG5" s="502" t="s">
        <v>632</v>
      </c>
      <c r="BH5" s="502" t="s">
        <v>722</v>
      </c>
      <c r="BI5" s="502" t="s">
        <v>533</v>
      </c>
      <c r="BJ5" s="502" t="s">
        <v>724</v>
      </c>
      <c r="BK5" s="502" t="s">
        <v>682</v>
      </c>
      <c r="BL5" s="502" t="s">
        <v>747</v>
      </c>
      <c r="BM5" s="502" t="s">
        <v>684</v>
      </c>
      <c r="BN5" s="502" t="s">
        <v>685</v>
      </c>
      <c r="BO5" s="502" t="s">
        <v>839</v>
      </c>
      <c r="BP5" s="502" t="s">
        <v>687</v>
      </c>
      <c r="BQ5" s="502" t="s">
        <v>773</v>
      </c>
      <c r="BR5" s="502" t="s">
        <v>753</v>
      </c>
      <c r="BS5" s="502" t="s">
        <v>733</v>
      </c>
      <c r="BT5" s="502" t="s">
        <v>491</v>
      </c>
      <c r="BU5" s="502" t="s">
        <v>545</v>
      </c>
      <c r="BV5" s="502" t="s">
        <v>573</v>
      </c>
      <c r="BW5" s="502" t="s">
        <v>860</v>
      </c>
      <c r="BX5" s="502" t="s">
        <v>922</v>
      </c>
      <c r="BY5" s="502" t="s">
        <v>694</v>
      </c>
      <c r="BZ5" s="502" t="s">
        <v>550</v>
      </c>
      <c r="CD5" s="508" t="s">
        <v>240</v>
      </c>
      <c r="CF5" s="505" t="s">
        <v>1066</v>
      </c>
      <c r="CH5" s="505" t="s">
        <v>1067</v>
      </c>
      <c r="CJ5" s="506"/>
      <c r="CP5" s="668" t="s">
        <v>1179</v>
      </c>
      <c r="CQ5" s="668" t="s">
        <v>1179</v>
      </c>
    </row>
    <row r="6" spans="1:101" ht="14.25" customHeight="1" x14ac:dyDescent="0.25">
      <c r="A6" s="306" t="s">
        <v>125</v>
      </c>
      <c r="B6" s="307" t="s">
        <v>230</v>
      </c>
      <c r="C6" s="308">
        <v>90.28</v>
      </c>
      <c r="D6" s="308">
        <v>5.27</v>
      </c>
      <c r="E6" s="308">
        <v>41.65</v>
      </c>
      <c r="F6" s="309">
        <v>1.40899</v>
      </c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6" t="s">
        <v>5</v>
      </c>
      <c r="U6" s="329"/>
      <c r="V6" s="310" t="s">
        <v>118</v>
      </c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37" t="s">
        <v>119</v>
      </c>
      <c r="AJ6" s="329"/>
      <c r="AK6" s="329"/>
      <c r="AL6" s="329"/>
      <c r="AM6" s="329"/>
      <c r="AN6" s="329"/>
      <c r="AO6" s="327" t="s">
        <v>117</v>
      </c>
      <c r="AP6" s="329"/>
      <c r="AQ6" s="326" t="s">
        <v>161</v>
      </c>
      <c r="AR6" s="329"/>
      <c r="AS6" s="329"/>
      <c r="AT6" s="329"/>
      <c r="AU6" s="327" t="s">
        <v>191</v>
      </c>
      <c r="AV6" s="329"/>
      <c r="AW6" s="328"/>
      <c r="AY6" s="501" t="s">
        <v>578</v>
      </c>
      <c r="AZ6" s="502" t="s">
        <v>552</v>
      </c>
      <c r="BA6" s="502" t="s">
        <v>580</v>
      </c>
      <c r="BB6" s="502"/>
      <c r="BC6" s="502" t="s">
        <v>740</v>
      </c>
      <c r="BD6" s="502" t="s">
        <v>899</v>
      </c>
      <c r="BE6" s="502" t="s">
        <v>476</v>
      </c>
      <c r="BF6" s="502"/>
      <c r="BG6" s="502" t="s">
        <v>608</v>
      </c>
      <c r="BH6" s="502" t="s">
        <v>800</v>
      </c>
      <c r="BI6" s="502" t="s">
        <v>834</v>
      </c>
      <c r="BJ6" s="502" t="s">
        <v>611</v>
      </c>
      <c r="BK6" s="502" t="s">
        <v>659</v>
      </c>
      <c r="BL6" s="502" t="s">
        <v>952</v>
      </c>
      <c r="BM6" s="502" t="s">
        <v>705</v>
      </c>
      <c r="BN6" s="502" t="s">
        <v>591</v>
      </c>
      <c r="BO6" s="502" t="s">
        <v>686</v>
      </c>
      <c r="BP6" s="502" t="s">
        <v>708</v>
      </c>
      <c r="BQ6" s="502" t="s">
        <v>665</v>
      </c>
      <c r="BR6" s="502" t="s">
        <v>774</v>
      </c>
      <c r="BS6" s="502" t="s">
        <v>643</v>
      </c>
      <c r="BT6" s="502" t="s">
        <v>621</v>
      </c>
      <c r="BU6" s="502" t="s">
        <v>572</v>
      </c>
      <c r="BV6" s="502"/>
      <c r="BW6" s="502" t="s">
        <v>623</v>
      </c>
      <c r="BX6" s="502" t="s">
        <v>845</v>
      </c>
      <c r="BY6" s="502" t="s">
        <v>576</v>
      </c>
      <c r="BZ6" s="502" t="s">
        <v>673</v>
      </c>
      <c r="CD6" s="508" t="s">
        <v>418</v>
      </c>
      <c r="CH6" s="505" t="s">
        <v>1068</v>
      </c>
      <c r="CJ6" s="506"/>
      <c r="CP6" s="668" t="s">
        <v>1180</v>
      </c>
      <c r="CQ6" s="668" t="s">
        <v>1180</v>
      </c>
    </row>
    <row r="7" spans="1:101" ht="15" customHeight="1" x14ac:dyDescent="0.25">
      <c r="A7" s="315" t="s">
        <v>87</v>
      </c>
      <c r="B7" s="307" t="s">
        <v>230</v>
      </c>
      <c r="C7" s="308">
        <v>90.039999999999992</v>
      </c>
      <c r="D7" s="308">
        <v>12.969999999999999</v>
      </c>
      <c r="E7" s="308">
        <v>79.830000000000013</v>
      </c>
      <c r="F7" s="309">
        <v>1.40899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6" t="s">
        <v>105</v>
      </c>
      <c r="U7" s="329"/>
      <c r="V7" s="310" t="s">
        <v>1255</v>
      </c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36" t="s">
        <v>120</v>
      </c>
      <c r="AJ7" s="329"/>
      <c r="AK7" s="329"/>
      <c r="AL7" s="329"/>
      <c r="AM7" s="329"/>
      <c r="AN7" s="329"/>
      <c r="AO7" s="327" t="s">
        <v>110</v>
      </c>
      <c r="AP7" s="329"/>
      <c r="AQ7" s="326" t="s">
        <v>162</v>
      </c>
      <c r="AR7" s="329"/>
      <c r="AS7" s="329"/>
      <c r="AT7" s="329"/>
      <c r="AU7" s="326" t="s">
        <v>218</v>
      </c>
      <c r="AV7" s="329"/>
      <c r="AW7" s="329"/>
      <c r="AY7" s="501" t="s">
        <v>603</v>
      </c>
      <c r="AZ7" s="502"/>
      <c r="BA7" s="502" t="s">
        <v>553</v>
      </c>
      <c r="BB7" s="502"/>
      <c r="BC7" s="502" t="s">
        <v>696</v>
      </c>
      <c r="BD7" s="502" t="s">
        <v>798</v>
      </c>
      <c r="BE7" s="502" t="s">
        <v>900</v>
      </c>
      <c r="BF7" s="502"/>
      <c r="BG7" s="502" t="s">
        <v>584</v>
      </c>
      <c r="BH7" s="502" t="s">
        <v>633</v>
      </c>
      <c r="BI7" s="502" t="s">
        <v>818</v>
      </c>
      <c r="BJ7" s="502" t="s">
        <v>891</v>
      </c>
      <c r="BK7" s="502" t="s">
        <v>703</v>
      </c>
      <c r="BL7" s="502" t="s">
        <v>975</v>
      </c>
      <c r="BM7" s="502" t="s">
        <v>484</v>
      </c>
      <c r="BN7" s="502" t="s">
        <v>854</v>
      </c>
      <c r="BO7" s="502" t="s">
        <v>707</v>
      </c>
      <c r="BP7" s="502" t="s">
        <v>772</v>
      </c>
      <c r="BQ7" s="502" t="s">
        <v>568</v>
      </c>
      <c r="BR7" s="502" t="s">
        <v>825</v>
      </c>
      <c r="BS7" s="502" t="s">
        <v>871</v>
      </c>
      <c r="BT7" s="502" t="s">
        <v>644</v>
      </c>
      <c r="BU7" s="502" t="s">
        <v>598</v>
      </c>
      <c r="BV7" s="502"/>
      <c r="BW7" s="502" t="s">
        <v>670</v>
      </c>
      <c r="BX7" s="502" t="s">
        <v>973</v>
      </c>
      <c r="BY7" s="502" t="s">
        <v>672</v>
      </c>
      <c r="BZ7" s="502" t="s">
        <v>497</v>
      </c>
      <c r="CD7" s="443" t="s">
        <v>419</v>
      </c>
      <c r="CH7" s="505" t="s">
        <v>464</v>
      </c>
      <c r="CJ7" s="506"/>
      <c r="CP7" s="668" t="s">
        <v>1181</v>
      </c>
      <c r="CQ7" s="668" t="s">
        <v>1181</v>
      </c>
    </row>
    <row r="8" spans="1:101" ht="18" customHeight="1" x14ac:dyDescent="0.25">
      <c r="A8" s="316" t="s">
        <v>333</v>
      </c>
      <c r="B8" s="312" t="s">
        <v>332</v>
      </c>
      <c r="C8" s="317">
        <v>99</v>
      </c>
      <c r="D8" s="317">
        <v>0</v>
      </c>
      <c r="E8" s="313">
        <v>100</v>
      </c>
      <c r="F8" s="309">
        <v>0.64598999999999995</v>
      </c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37" t="s">
        <v>121</v>
      </c>
      <c r="AJ8" s="329"/>
      <c r="AK8" s="329"/>
      <c r="AL8" s="329"/>
      <c r="AM8" s="329"/>
      <c r="AN8" s="329"/>
      <c r="AO8" s="330" t="s">
        <v>115</v>
      </c>
      <c r="AP8" s="329"/>
      <c r="AQ8" s="326" t="s">
        <v>163</v>
      </c>
      <c r="AR8" s="329"/>
      <c r="AS8" s="329"/>
      <c r="AT8" s="329"/>
      <c r="AU8" s="330" t="s">
        <v>194</v>
      </c>
      <c r="AV8" s="329"/>
      <c r="AW8" s="329"/>
      <c r="AY8" s="501" t="s">
        <v>627</v>
      </c>
      <c r="AZ8" s="502"/>
      <c r="BA8" s="502" t="s">
        <v>628</v>
      </c>
      <c r="BB8" s="502"/>
      <c r="BC8" s="502" t="s">
        <v>555</v>
      </c>
      <c r="BD8" s="502" t="s">
        <v>697</v>
      </c>
      <c r="BE8" s="502" t="s">
        <v>864</v>
      </c>
      <c r="BF8" s="502"/>
      <c r="BG8" s="502" t="s">
        <v>743</v>
      </c>
      <c r="BH8" s="502" t="s">
        <v>505</v>
      </c>
      <c r="BI8" s="502" t="s">
        <v>784</v>
      </c>
      <c r="BJ8" s="502" t="s">
        <v>901</v>
      </c>
      <c r="BK8" s="502" t="s">
        <v>535</v>
      </c>
      <c r="BL8" s="502" t="s">
        <v>836</v>
      </c>
      <c r="BM8" s="502" t="s">
        <v>837</v>
      </c>
      <c r="BN8" s="502" t="s">
        <v>615</v>
      </c>
      <c r="BO8" s="502" t="s">
        <v>512</v>
      </c>
      <c r="BP8" s="502" t="s">
        <v>593</v>
      </c>
      <c r="BQ8" s="502" t="s">
        <v>731</v>
      </c>
      <c r="BR8" s="502" t="s">
        <v>689</v>
      </c>
      <c r="BS8" s="502" t="s">
        <v>690</v>
      </c>
      <c r="BT8" s="502" t="s">
        <v>794</v>
      </c>
      <c r="BU8" s="502" t="s">
        <v>669</v>
      </c>
      <c r="BV8" s="502"/>
      <c r="BW8" s="502" t="s">
        <v>885</v>
      </c>
      <c r="BX8" s="502" t="s">
        <v>982</v>
      </c>
      <c r="BY8" s="502" t="s">
        <v>648</v>
      </c>
      <c r="BZ8" s="502" t="s">
        <v>602</v>
      </c>
      <c r="CD8" s="509" t="s">
        <v>420</v>
      </c>
      <c r="CP8" s="668" t="s">
        <v>1182</v>
      </c>
      <c r="CQ8" s="668" t="s">
        <v>1182</v>
      </c>
    </row>
    <row r="9" spans="1:101" ht="15.75" customHeight="1" x14ac:dyDescent="0.25">
      <c r="A9" s="306" t="s">
        <v>126</v>
      </c>
      <c r="B9" s="307" t="s">
        <v>230</v>
      </c>
      <c r="C9" s="308">
        <v>89.71</v>
      </c>
      <c r="D9" s="308">
        <v>31.48</v>
      </c>
      <c r="E9" s="308">
        <v>68.42</v>
      </c>
      <c r="F9" s="309">
        <v>0.47749999999999998</v>
      </c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36" t="s">
        <v>49</v>
      </c>
      <c r="AJ9" s="329"/>
      <c r="AK9" s="329"/>
      <c r="AL9" s="329"/>
      <c r="AM9" s="329"/>
      <c r="AN9" s="329"/>
      <c r="AO9" s="339" t="s">
        <v>217</v>
      </c>
      <c r="AP9" s="329"/>
      <c r="AQ9" s="326" t="s">
        <v>164</v>
      </c>
      <c r="AR9" s="329"/>
      <c r="AS9" s="329"/>
      <c r="AT9" s="329"/>
      <c r="AU9" s="310" t="s">
        <v>197</v>
      </c>
      <c r="AV9" s="329"/>
      <c r="AW9" s="329"/>
      <c r="AY9" s="501" t="s">
        <v>650</v>
      </c>
      <c r="AZ9" s="502"/>
      <c r="BA9" s="502" t="s">
        <v>717</v>
      </c>
      <c r="BB9" s="502"/>
      <c r="BC9" s="502" t="s">
        <v>581</v>
      </c>
      <c r="BD9" s="502" t="s">
        <v>781</v>
      </c>
      <c r="BE9" s="502" t="s">
        <v>631</v>
      </c>
      <c r="BF9" s="502"/>
      <c r="BG9" s="502" t="s">
        <v>655</v>
      </c>
      <c r="BH9" s="502" t="s">
        <v>479</v>
      </c>
      <c r="BI9" s="502" t="s">
        <v>701</v>
      </c>
      <c r="BJ9" s="502" t="s">
        <v>702</v>
      </c>
      <c r="BK9" s="502" t="s">
        <v>612</v>
      </c>
      <c r="BL9" s="502" t="s">
        <v>1001</v>
      </c>
      <c r="BM9" s="502" t="s">
        <v>881</v>
      </c>
      <c r="BN9" s="502" t="s">
        <v>728</v>
      </c>
      <c r="BO9" s="502" t="s">
        <v>965</v>
      </c>
      <c r="BP9" s="502" t="s">
        <v>664</v>
      </c>
      <c r="BQ9" s="502" t="s">
        <v>808</v>
      </c>
      <c r="BR9" s="502" t="s">
        <v>542</v>
      </c>
      <c r="BS9" s="502" t="s">
        <v>842</v>
      </c>
      <c r="BT9" s="502" t="s">
        <v>960</v>
      </c>
      <c r="BU9" s="502" t="s">
        <v>645</v>
      </c>
      <c r="BV9" s="502"/>
      <c r="BW9" s="502" t="s">
        <v>494</v>
      </c>
      <c r="BX9" s="502" t="s">
        <v>624</v>
      </c>
      <c r="BY9" s="502" t="s">
        <v>715</v>
      </c>
      <c r="BZ9" s="502" t="s">
        <v>649</v>
      </c>
      <c r="CD9" s="443" t="s">
        <v>421</v>
      </c>
      <c r="CP9" s="668" t="s">
        <v>1183</v>
      </c>
      <c r="CQ9" s="668" t="s">
        <v>1183</v>
      </c>
    </row>
    <row r="10" spans="1:101" ht="16.5" customHeight="1" x14ac:dyDescent="0.25">
      <c r="A10" s="315" t="s">
        <v>127</v>
      </c>
      <c r="B10" s="307" t="s">
        <v>230</v>
      </c>
      <c r="C10" s="308">
        <v>89.924999999999997</v>
      </c>
      <c r="D10" s="308">
        <v>43.45</v>
      </c>
      <c r="E10" s="308">
        <v>69.833333333333329</v>
      </c>
      <c r="F10" s="309">
        <v>0.47749999999999998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36" t="s">
        <v>122</v>
      </c>
      <c r="AJ10" s="329"/>
      <c r="AK10" s="329"/>
      <c r="AL10" s="329"/>
      <c r="AM10" s="329"/>
      <c r="AN10" s="329"/>
      <c r="AO10" s="330" t="s">
        <v>54</v>
      </c>
      <c r="AP10" s="329"/>
      <c r="AQ10" s="326" t="s">
        <v>165</v>
      </c>
      <c r="AR10" s="329"/>
      <c r="AS10" s="329"/>
      <c r="AT10" s="329"/>
      <c r="AU10" s="326" t="s">
        <v>219</v>
      </c>
      <c r="AV10" s="329"/>
      <c r="AW10" s="329"/>
      <c r="AY10" s="628" t="s">
        <v>1146</v>
      </c>
      <c r="AZ10" s="502"/>
      <c r="BA10" s="502" t="s">
        <v>651</v>
      </c>
      <c r="BB10" s="502"/>
      <c r="BC10" s="502" t="s">
        <v>629</v>
      </c>
      <c r="BD10" s="502" t="s">
        <v>956</v>
      </c>
      <c r="BE10" s="502" t="s">
        <v>889</v>
      </c>
      <c r="BF10" s="502"/>
      <c r="BG10" s="502" t="s">
        <v>764</v>
      </c>
      <c r="BH10" s="502" t="s">
        <v>679</v>
      </c>
      <c r="BI10" s="502" t="s">
        <v>610</v>
      </c>
      <c r="BJ10" s="502" t="s">
        <v>507</v>
      </c>
      <c r="BK10" s="502" t="s">
        <v>588</v>
      </c>
      <c r="BL10" s="502" t="s">
        <v>1007</v>
      </c>
      <c r="BM10" s="502" t="s">
        <v>564</v>
      </c>
      <c r="BN10" s="502" t="s">
        <v>770</v>
      </c>
      <c r="BO10" s="502" t="s">
        <v>486</v>
      </c>
      <c r="BP10" s="502" t="s">
        <v>790</v>
      </c>
      <c r="BQ10" s="502" t="s">
        <v>791</v>
      </c>
      <c r="BR10" s="502" t="s">
        <v>710</v>
      </c>
      <c r="BS10" s="502" t="s">
        <v>810</v>
      </c>
      <c r="BT10" s="502" t="s">
        <v>691</v>
      </c>
      <c r="BU10" s="502"/>
      <c r="BV10" s="502"/>
      <c r="BW10" s="502" t="s">
        <v>756</v>
      </c>
      <c r="BX10" s="502" t="s">
        <v>936</v>
      </c>
      <c r="BY10" s="502" t="s">
        <v>737</v>
      </c>
      <c r="BZ10" s="502"/>
      <c r="CD10" s="510" t="s">
        <v>202</v>
      </c>
      <c r="CP10" s="668" t="s">
        <v>1184</v>
      </c>
      <c r="CQ10" s="668" t="s">
        <v>1184</v>
      </c>
    </row>
    <row r="11" spans="1:101" x14ac:dyDescent="0.25">
      <c r="A11" s="306" t="s">
        <v>128</v>
      </c>
      <c r="B11" s="307" t="s">
        <v>230</v>
      </c>
      <c r="C11" s="308">
        <v>90.28</v>
      </c>
      <c r="D11" s="308">
        <v>53.82</v>
      </c>
      <c r="E11" s="308">
        <v>82</v>
      </c>
      <c r="F11" s="309">
        <v>0.94328999999999996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7" t="s">
        <v>123</v>
      </c>
      <c r="AJ11" s="329"/>
      <c r="AK11" s="329"/>
      <c r="AL11" s="329"/>
      <c r="AM11" s="329"/>
      <c r="AN11" s="329"/>
      <c r="AO11" s="329"/>
      <c r="AP11" s="329"/>
      <c r="AQ11" s="326" t="s">
        <v>166</v>
      </c>
      <c r="AR11" s="329"/>
      <c r="AS11" s="329"/>
      <c r="AT11" s="329"/>
      <c r="AU11" s="330" t="s">
        <v>190</v>
      </c>
      <c r="AV11" s="329"/>
      <c r="AW11" s="329"/>
      <c r="AY11" s="628" t="s">
        <v>1147</v>
      </c>
      <c r="AZ11" s="502"/>
      <c r="BA11" s="502" t="s">
        <v>500</v>
      </c>
      <c r="BB11" s="502"/>
      <c r="BC11" s="502" t="s">
        <v>675</v>
      </c>
      <c r="BD11" s="502" t="s">
        <v>950</v>
      </c>
      <c r="BE11" s="502" t="s">
        <v>799</v>
      </c>
      <c r="BF11" s="502"/>
      <c r="BG11" s="502" t="s">
        <v>504</v>
      </c>
      <c r="BH11" s="502" t="s">
        <v>585</v>
      </c>
      <c r="BI11" s="502" t="s">
        <v>506</v>
      </c>
      <c r="BJ11" s="502" t="s">
        <v>835</v>
      </c>
      <c r="BK11" s="502" t="s">
        <v>636</v>
      </c>
      <c r="BL11" s="502" t="s">
        <v>970</v>
      </c>
      <c r="BM11" s="502" t="s">
        <v>727</v>
      </c>
      <c r="BN11" s="502" t="s">
        <v>565</v>
      </c>
      <c r="BO11" s="502" t="s">
        <v>566</v>
      </c>
      <c r="BP11" s="502" t="s">
        <v>513</v>
      </c>
      <c r="BQ11" s="502" t="s">
        <v>514</v>
      </c>
      <c r="BR11" s="502" t="s">
        <v>732</v>
      </c>
      <c r="BS11" s="502" t="s">
        <v>711</v>
      </c>
      <c r="BT11" s="502" t="s">
        <v>827</v>
      </c>
      <c r="BU11" s="502"/>
      <c r="BV11" s="502"/>
      <c r="BW11" s="502" t="s">
        <v>844</v>
      </c>
      <c r="BX11" s="502" t="s">
        <v>995</v>
      </c>
      <c r="BY11" s="502" t="s">
        <v>522</v>
      </c>
      <c r="BZ11" s="502"/>
      <c r="CD11" s="443"/>
      <c r="CP11" s="668" t="s">
        <v>1185</v>
      </c>
      <c r="CQ11" s="668" t="s">
        <v>1185</v>
      </c>
    </row>
    <row r="12" spans="1:101" x14ac:dyDescent="0.25">
      <c r="A12" s="315" t="s">
        <v>321</v>
      </c>
      <c r="B12" s="307" t="s">
        <v>230</v>
      </c>
      <c r="C12" s="308">
        <v>90.34333333333332</v>
      </c>
      <c r="D12" s="308">
        <v>15.033333333333331</v>
      </c>
      <c r="E12" s="308">
        <v>74.680000000000007</v>
      </c>
      <c r="F12" s="309">
        <v>1.2595000000000001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6" t="s">
        <v>167</v>
      </c>
      <c r="AR12" s="329"/>
      <c r="AS12" s="329"/>
      <c r="AT12" s="329"/>
      <c r="AU12" s="327" t="s">
        <v>195</v>
      </c>
      <c r="AV12" s="329"/>
      <c r="AW12" s="329"/>
      <c r="AY12" s="501" t="s">
        <v>716</v>
      </c>
      <c r="AZ12" s="502"/>
      <c r="BA12" s="502" t="s">
        <v>472</v>
      </c>
      <c r="BB12" s="502"/>
      <c r="BC12" s="502" t="s">
        <v>605</v>
      </c>
      <c r="BD12" s="502" t="s">
        <v>582</v>
      </c>
      <c r="BE12" s="502" t="s">
        <v>877</v>
      </c>
      <c r="BF12" s="502"/>
      <c r="BG12" s="502" t="s">
        <v>721</v>
      </c>
      <c r="BH12" s="502" t="s">
        <v>833</v>
      </c>
      <c r="BI12" s="502" t="s">
        <v>634</v>
      </c>
      <c r="BJ12" s="502" t="s">
        <v>802</v>
      </c>
      <c r="BK12" s="502" t="s">
        <v>482</v>
      </c>
      <c r="BL12" s="502" t="s">
        <v>660</v>
      </c>
      <c r="BM12" s="502" t="s">
        <v>748</v>
      </c>
      <c r="BN12" s="502" t="s">
        <v>894</v>
      </c>
      <c r="BO12" s="502" t="s">
        <v>920</v>
      </c>
      <c r="BP12" s="502" t="s">
        <v>540</v>
      </c>
      <c r="BQ12" s="502" t="s">
        <v>709</v>
      </c>
      <c r="BR12" s="502" t="s">
        <v>666</v>
      </c>
      <c r="BS12" s="502" t="s">
        <v>667</v>
      </c>
      <c r="BT12" s="502" t="s">
        <v>668</v>
      </c>
      <c r="BU12" s="502"/>
      <c r="BV12" s="502"/>
      <c r="BW12" s="502" t="s">
        <v>547</v>
      </c>
      <c r="BX12" s="502" t="s">
        <v>736</v>
      </c>
      <c r="BY12" s="502" t="s">
        <v>496</v>
      </c>
      <c r="BZ12" s="502"/>
      <c r="CD12" s="443"/>
      <c r="CP12" s="668" t="s">
        <v>1186</v>
      </c>
      <c r="CQ12" s="668" t="s">
        <v>1186</v>
      </c>
    </row>
    <row r="13" spans="1:101" x14ac:dyDescent="0.25">
      <c r="A13" s="306" t="s">
        <v>322</v>
      </c>
      <c r="B13" s="307" t="s">
        <v>230</v>
      </c>
      <c r="C13" s="308">
        <v>88.715000000000003</v>
      </c>
      <c r="D13" s="308">
        <v>48.57</v>
      </c>
      <c r="E13" s="308">
        <v>89.53</v>
      </c>
      <c r="F13" s="309">
        <v>1.4099900000000001</v>
      </c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40"/>
      <c r="AJ13" s="329"/>
      <c r="AK13" s="329"/>
      <c r="AL13" s="329"/>
      <c r="AM13" s="329"/>
      <c r="AN13" s="329"/>
      <c r="AO13" s="329"/>
      <c r="AP13" s="329"/>
      <c r="AQ13" s="326" t="s">
        <v>168</v>
      </c>
      <c r="AR13" s="329"/>
      <c r="AS13" s="329"/>
      <c r="AT13" s="329"/>
      <c r="AU13" s="326" t="s">
        <v>220</v>
      </c>
      <c r="AV13" s="329"/>
      <c r="AW13" s="329"/>
      <c r="AY13" s="501" t="s">
        <v>738</v>
      </c>
      <c r="AZ13" s="502"/>
      <c r="BA13" s="502" t="s">
        <v>674</v>
      </c>
      <c r="BB13" s="502"/>
      <c r="BC13" s="502" t="s">
        <v>761</v>
      </c>
      <c r="BD13" s="502" t="s">
        <v>909</v>
      </c>
      <c r="BE13" s="502" t="s">
        <v>939</v>
      </c>
      <c r="BF13" s="502"/>
      <c r="BG13" s="502" t="s">
        <v>699</v>
      </c>
      <c r="BH13" s="502" t="s">
        <v>609</v>
      </c>
      <c r="BI13" s="502" t="s">
        <v>657</v>
      </c>
      <c r="BJ13" s="502" t="s">
        <v>681</v>
      </c>
      <c r="BK13" s="502"/>
      <c r="BL13" s="502" t="s">
        <v>926</v>
      </c>
      <c r="BM13" s="502" t="s">
        <v>804</v>
      </c>
      <c r="BN13" s="502" t="s">
        <v>869</v>
      </c>
      <c r="BO13" s="502" t="s">
        <v>980</v>
      </c>
      <c r="BP13" s="502" t="s">
        <v>487</v>
      </c>
      <c r="BQ13" s="502" t="s">
        <v>541</v>
      </c>
      <c r="BR13" s="502" t="s">
        <v>174</v>
      </c>
      <c r="BS13" s="502" t="s">
        <v>858</v>
      </c>
      <c r="BT13" s="502" t="s">
        <v>966</v>
      </c>
      <c r="BU13" s="502"/>
      <c r="BV13" s="502"/>
      <c r="BW13" s="502" t="s">
        <v>599</v>
      </c>
      <c r="BX13" s="502" t="s">
        <v>671</v>
      </c>
      <c r="BY13" s="502" t="s">
        <v>625</v>
      </c>
      <c r="BZ13" s="502"/>
      <c r="CD13" s="443"/>
      <c r="CP13" s="668" t="s">
        <v>1187</v>
      </c>
      <c r="CQ13" s="668" t="s">
        <v>1187</v>
      </c>
    </row>
    <row r="14" spans="1:101" x14ac:dyDescent="0.25">
      <c r="A14" s="306" t="s">
        <v>323</v>
      </c>
      <c r="B14" s="307" t="s">
        <v>230</v>
      </c>
      <c r="C14" s="308">
        <v>92.36</v>
      </c>
      <c r="D14" s="308">
        <v>51.704999999999998</v>
      </c>
      <c r="E14" s="308">
        <v>91.031999999999996</v>
      </c>
      <c r="F14" s="309">
        <v>1.4099900000000001</v>
      </c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40"/>
      <c r="AJ14" s="329"/>
      <c r="AK14" s="329"/>
      <c r="AL14" s="329"/>
      <c r="AM14" s="329"/>
      <c r="AN14" s="329"/>
      <c r="AO14" s="329"/>
      <c r="AP14" s="329"/>
      <c r="AQ14" s="326" t="s">
        <v>169</v>
      </c>
      <c r="AR14" s="329"/>
      <c r="AS14" s="329"/>
      <c r="AT14" s="329"/>
      <c r="AU14" s="326" t="s">
        <v>200</v>
      </c>
      <c r="AV14" s="329"/>
      <c r="AW14" s="329"/>
      <c r="AY14" s="501" t="s">
        <v>759</v>
      </c>
      <c r="AZ14" s="502"/>
      <c r="BA14" s="502" t="s">
        <v>760</v>
      </c>
      <c r="BB14" s="502"/>
      <c r="BC14" s="502" t="s">
        <v>474</v>
      </c>
      <c r="BD14" s="502" t="s">
        <v>676</v>
      </c>
      <c r="BE14" s="502" t="s">
        <v>742</v>
      </c>
      <c r="BF14" s="502"/>
      <c r="BG14" s="502" t="s">
        <v>678</v>
      </c>
      <c r="BH14" s="502" t="s">
        <v>817</v>
      </c>
      <c r="BI14" s="502" t="s">
        <v>480</v>
      </c>
      <c r="BJ14" s="502" t="s">
        <v>635</v>
      </c>
      <c r="BK14" s="502"/>
      <c r="BL14" s="502" t="s">
        <v>1009</v>
      </c>
      <c r="BM14" s="502" t="s">
        <v>893</v>
      </c>
      <c r="BN14" s="502" t="s">
        <v>838</v>
      </c>
      <c r="BO14" s="502" t="s">
        <v>959</v>
      </c>
      <c r="BP14" s="502" t="s">
        <v>840</v>
      </c>
      <c r="BQ14" s="502" t="s">
        <v>642</v>
      </c>
      <c r="BR14" s="502" t="s">
        <v>857</v>
      </c>
      <c r="BS14" s="502" t="s">
        <v>596</v>
      </c>
      <c r="BT14" s="502" t="s">
        <v>776</v>
      </c>
      <c r="BU14" s="502"/>
      <c r="BV14" s="502"/>
      <c r="BW14" s="502" t="s">
        <v>795</v>
      </c>
      <c r="BX14" s="502" t="s">
        <v>757</v>
      </c>
      <c r="BY14" s="502" t="s">
        <v>779</v>
      </c>
      <c r="BZ14" s="502"/>
      <c r="CD14" s="443"/>
      <c r="CP14" s="668" t="s">
        <v>1188</v>
      </c>
      <c r="CQ14" s="668" t="s">
        <v>1188</v>
      </c>
    </row>
    <row r="15" spans="1:101" x14ac:dyDescent="0.25">
      <c r="A15" s="315" t="s">
        <v>86</v>
      </c>
      <c r="B15" s="307" t="s">
        <v>230</v>
      </c>
      <c r="C15" s="308">
        <v>89.543333333333337</v>
      </c>
      <c r="D15" s="308">
        <v>18.276666666666667</v>
      </c>
      <c r="E15" s="308">
        <v>71.566000000000003</v>
      </c>
      <c r="F15" s="309">
        <v>1.2855000000000001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40"/>
      <c r="AJ15" s="329"/>
      <c r="AK15" s="329"/>
      <c r="AL15" s="329"/>
      <c r="AM15" s="329"/>
      <c r="AN15" s="329"/>
      <c r="AO15" s="329"/>
      <c r="AP15" s="329"/>
      <c r="AQ15" s="326" t="s">
        <v>170</v>
      </c>
      <c r="AR15" s="329"/>
      <c r="AS15" s="329"/>
      <c r="AT15" s="329"/>
      <c r="AU15" s="330" t="s">
        <v>188</v>
      </c>
      <c r="AV15" s="329"/>
      <c r="AW15" s="329"/>
      <c r="AY15" s="501" t="s">
        <v>780</v>
      </c>
      <c r="AZ15" s="502"/>
      <c r="BA15" s="502"/>
      <c r="BB15" s="502"/>
      <c r="BC15" s="502"/>
      <c r="BD15" s="502" t="s">
        <v>719</v>
      </c>
      <c r="BE15" s="502" t="s">
        <v>918</v>
      </c>
      <c r="BF15" s="502"/>
      <c r="BG15" s="502"/>
      <c r="BH15" s="502" t="s">
        <v>783</v>
      </c>
      <c r="BI15" s="502" t="s">
        <v>865</v>
      </c>
      <c r="BJ15" s="502" t="s">
        <v>587</v>
      </c>
      <c r="BK15" s="502"/>
      <c r="BL15" s="502" t="s">
        <v>803</v>
      </c>
      <c r="BM15" s="502" t="s">
        <v>510</v>
      </c>
      <c r="BN15" s="502" t="s">
        <v>805</v>
      </c>
      <c r="BO15" s="502" t="s">
        <v>883</v>
      </c>
      <c r="BP15" s="502" t="s">
        <v>751</v>
      </c>
      <c r="BQ15" s="502" t="s">
        <v>594</v>
      </c>
      <c r="BR15" s="502" t="s">
        <v>515</v>
      </c>
      <c r="BS15" s="502" t="s">
        <v>826</v>
      </c>
      <c r="BT15" s="502" t="s">
        <v>571</v>
      </c>
      <c r="BU15" s="502"/>
      <c r="BV15" s="502"/>
      <c r="BW15" s="502" t="s">
        <v>574</v>
      </c>
      <c r="BX15" s="502" t="s">
        <v>886</v>
      </c>
      <c r="BY15" s="502"/>
      <c r="BZ15" s="502"/>
      <c r="CD15" s="443"/>
      <c r="CP15" s="668" t="s">
        <v>1189</v>
      </c>
      <c r="CQ15" s="668" t="s">
        <v>1189</v>
      </c>
    </row>
    <row r="16" spans="1:101" x14ac:dyDescent="0.25">
      <c r="A16" s="315" t="s">
        <v>138</v>
      </c>
      <c r="B16" s="307" t="s">
        <v>320</v>
      </c>
      <c r="C16" s="308">
        <v>89.32</v>
      </c>
      <c r="D16" s="308">
        <v>18.77</v>
      </c>
      <c r="E16" s="308">
        <v>59.41</v>
      </c>
      <c r="F16" s="309">
        <v>0.33877000000000002</v>
      </c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40"/>
      <c r="AJ16" s="329"/>
      <c r="AK16" s="329"/>
      <c r="AL16" s="329"/>
      <c r="AM16" s="329"/>
      <c r="AN16" s="329"/>
      <c r="AO16" s="329"/>
      <c r="AP16" s="329"/>
      <c r="AQ16" s="326" t="s">
        <v>171</v>
      </c>
      <c r="AR16" s="329"/>
      <c r="AS16" s="329"/>
      <c r="AT16" s="329"/>
      <c r="AU16" s="326" t="s">
        <v>202</v>
      </c>
      <c r="AV16" s="329"/>
      <c r="AW16" s="329"/>
      <c r="AY16" s="501" t="s">
        <v>797</v>
      </c>
      <c r="AZ16" s="502"/>
      <c r="BA16" s="502"/>
      <c r="BB16" s="502"/>
      <c r="BC16" s="502"/>
      <c r="BD16" s="502" t="s">
        <v>863</v>
      </c>
      <c r="BE16" s="502" t="s">
        <v>932</v>
      </c>
      <c r="BF16" s="502"/>
      <c r="BG16" s="502"/>
      <c r="BH16" s="502" t="s">
        <v>849</v>
      </c>
      <c r="BI16" s="502" t="s">
        <v>801</v>
      </c>
      <c r="BJ16" s="502" t="s">
        <v>879</v>
      </c>
      <c r="BK16" s="502"/>
      <c r="BL16" s="502" t="s">
        <v>911</v>
      </c>
      <c r="BM16" s="502" t="s">
        <v>590</v>
      </c>
      <c r="BN16" s="502" t="s">
        <v>639</v>
      </c>
      <c r="BO16" s="502" t="s">
        <v>592</v>
      </c>
      <c r="BP16" s="502" t="s">
        <v>807</v>
      </c>
      <c r="BQ16" s="502" t="s">
        <v>688</v>
      </c>
      <c r="BR16" s="502" t="s">
        <v>841</v>
      </c>
      <c r="BS16" s="502" t="s">
        <v>490</v>
      </c>
      <c r="BT16" s="502" t="s">
        <v>906</v>
      </c>
      <c r="BU16" s="502"/>
      <c r="BV16" s="502"/>
      <c r="BW16" s="502" t="s">
        <v>873</v>
      </c>
      <c r="BX16" s="502" t="s">
        <v>978</v>
      </c>
      <c r="BY16" s="502"/>
      <c r="BZ16" s="502"/>
      <c r="CD16" s="443"/>
      <c r="CP16" s="668" t="s">
        <v>1190</v>
      </c>
      <c r="CQ16" s="668" t="s">
        <v>1190</v>
      </c>
    </row>
    <row r="17" spans="1:95" x14ac:dyDescent="0.25">
      <c r="A17" s="306" t="s">
        <v>245</v>
      </c>
      <c r="B17" s="307" t="s">
        <v>320</v>
      </c>
      <c r="C17" s="308">
        <v>88.66</v>
      </c>
      <c r="D17" s="308">
        <v>9.24</v>
      </c>
      <c r="E17" s="308">
        <v>57.523333333333333</v>
      </c>
      <c r="F17" s="309">
        <v>0.33877000000000002</v>
      </c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40"/>
      <c r="AJ17" s="329"/>
      <c r="AK17" s="329"/>
      <c r="AL17" s="329"/>
      <c r="AM17" s="329"/>
      <c r="AN17" s="329"/>
      <c r="AO17" s="329"/>
      <c r="AP17" s="329"/>
      <c r="AQ17" s="326" t="s">
        <v>172</v>
      </c>
      <c r="AR17" s="329"/>
      <c r="AS17" s="329"/>
      <c r="AT17" s="329"/>
      <c r="AU17" s="326" t="s">
        <v>221</v>
      </c>
      <c r="AV17" s="329"/>
      <c r="AW17" s="329"/>
      <c r="AY17" s="501" t="s">
        <v>814</v>
      </c>
      <c r="AZ17" s="502"/>
      <c r="BA17" s="502"/>
      <c r="BB17" s="502"/>
      <c r="BC17" s="502"/>
      <c r="BD17" s="502" t="s">
        <v>968</v>
      </c>
      <c r="BE17" s="502" t="s">
        <v>957</v>
      </c>
      <c r="BF17" s="502"/>
      <c r="BG17" s="502"/>
      <c r="BH17" s="502" t="s">
        <v>744</v>
      </c>
      <c r="BI17" s="502" t="s">
        <v>560</v>
      </c>
      <c r="BJ17" s="502" t="s">
        <v>767</v>
      </c>
      <c r="BK17" s="502"/>
      <c r="BL17" s="502" t="s">
        <v>1038</v>
      </c>
      <c r="BM17" s="502" t="s">
        <v>769</v>
      </c>
      <c r="BN17" s="502" t="s">
        <v>749</v>
      </c>
      <c r="BO17" s="502" t="s">
        <v>941</v>
      </c>
      <c r="BP17" s="502" t="s">
        <v>617</v>
      </c>
      <c r="BQ17" s="502"/>
      <c r="BR17" s="502" t="s">
        <v>569</v>
      </c>
      <c r="BS17" s="502" t="s">
        <v>775</v>
      </c>
      <c r="BT17" s="502" t="s">
        <v>843</v>
      </c>
      <c r="BU17" s="502"/>
      <c r="BV17" s="502"/>
      <c r="BW17" s="502" t="s">
        <v>692</v>
      </c>
      <c r="BX17" s="502" t="s">
        <v>829</v>
      </c>
      <c r="BY17" s="502"/>
      <c r="BZ17" s="502"/>
      <c r="CD17" s="443"/>
      <c r="CP17" s="668" t="s">
        <v>1191</v>
      </c>
      <c r="CQ17" s="668" t="s">
        <v>1191</v>
      </c>
    </row>
    <row r="18" spans="1:95" x14ac:dyDescent="0.25">
      <c r="A18" s="306" t="s">
        <v>324</v>
      </c>
      <c r="B18" s="307" t="s">
        <v>230</v>
      </c>
      <c r="C18" s="308">
        <v>31.8</v>
      </c>
      <c r="D18" s="308">
        <v>29.39</v>
      </c>
      <c r="E18" s="308">
        <v>82.6</v>
      </c>
      <c r="F18" s="309">
        <v>2.9860000000000001E-2</v>
      </c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40"/>
      <c r="AJ18" s="329"/>
      <c r="AK18" s="329"/>
      <c r="AL18" s="329"/>
      <c r="AM18" s="329"/>
      <c r="AN18" s="329"/>
      <c r="AO18" s="329"/>
      <c r="AP18" s="329"/>
      <c r="AQ18" s="326" t="s">
        <v>173</v>
      </c>
      <c r="AR18" s="329"/>
      <c r="AS18" s="329"/>
      <c r="AT18" s="329"/>
      <c r="AU18" s="330" t="s">
        <v>192</v>
      </c>
      <c r="AV18" s="329"/>
      <c r="AW18" s="329"/>
      <c r="AY18" s="501" t="s">
        <v>830</v>
      </c>
      <c r="AZ18" s="502"/>
      <c r="BA18" s="502"/>
      <c r="BB18" s="502"/>
      <c r="BC18" s="502"/>
      <c r="BD18" s="502" t="s">
        <v>917</v>
      </c>
      <c r="BE18" s="502" t="s">
        <v>677</v>
      </c>
      <c r="BF18" s="502"/>
      <c r="BG18" s="502"/>
      <c r="BH18" s="502" t="s">
        <v>532</v>
      </c>
      <c r="BI18" s="502" t="s">
        <v>766</v>
      </c>
      <c r="BJ18" s="502" t="s">
        <v>785</v>
      </c>
      <c r="BK18" s="502"/>
      <c r="BL18" s="502" t="s">
        <v>996</v>
      </c>
      <c r="BM18" s="502" t="s">
        <v>903</v>
      </c>
      <c r="BN18" s="502" t="s">
        <v>511</v>
      </c>
      <c r="BO18" s="502" t="s">
        <v>976</v>
      </c>
      <c r="BP18" s="502" t="s">
        <v>641</v>
      </c>
      <c r="BQ18" s="502"/>
      <c r="BR18" s="502" t="s">
        <v>619</v>
      </c>
      <c r="BS18" s="502" t="s">
        <v>570</v>
      </c>
      <c r="BT18" s="502" t="s">
        <v>977</v>
      </c>
      <c r="BU18" s="502"/>
      <c r="BV18" s="502"/>
      <c r="BW18" s="502" t="s">
        <v>646</v>
      </c>
      <c r="BX18" s="502" t="s">
        <v>1022</v>
      </c>
      <c r="BY18" s="502"/>
      <c r="BZ18" s="502"/>
      <c r="CD18" s="443"/>
      <c r="CP18" s="668" t="s">
        <v>1192</v>
      </c>
      <c r="CQ18" s="668" t="s">
        <v>1192</v>
      </c>
    </row>
    <row r="19" spans="1:95" x14ac:dyDescent="0.25">
      <c r="A19" s="315" t="s">
        <v>325</v>
      </c>
      <c r="B19" s="307" t="s">
        <v>230</v>
      </c>
      <c r="C19" s="308">
        <v>89.75</v>
      </c>
      <c r="D19" s="308">
        <v>29.405000000000001</v>
      </c>
      <c r="E19" s="308">
        <v>83</v>
      </c>
      <c r="F19" s="309">
        <v>2.9860000000000001E-2</v>
      </c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40"/>
      <c r="AJ19" s="329"/>
      <c r="AK19" s="329"/>
      <c r="AL19" s="329"/>
      <c r="AM19" s="329"/>
      <c r="AN19" s="329"/>
      <c r="AO19" s="329"/>
      <c r="AP19" s="329"/>
      <c r="AQ19" s="326" t="s">
        <v>174</v>
      </c>
      <c r="AR19" s="329"/>
      <c r="AS19" s="329"/>
      <c r="AT19" s="329"/>
      <c r="AU19" s="314" t="s">
        <v>198</v>
      </c>
      <c r="AV19" s="329"/>
      <c r="AW19" s="329"/>
      <c r="AY19" s="501" t="s">
        <v>846</v>
      </c>
      <c r="AZ19" s="502"/>
      <c r="BA19" s="502"/>
      <c r="BB19" s="502"/>
      <c r="BC19" s="502"/>
      <c r="BD19" s="502" t="s">
        <v>630</v>
      </c>
      <c r="BE19" s="502" t="s">
        <v>832</v>
      </c>
      <c r="BF19" s="502"/>
      <c r="BG19" s="502"/>
      <c r="BH19" s="502" t="s">
        <v>656</v>
      </c>
      <c r="BI19" s="502" t="s">
        <v>586</v>
      </c>
      <c r="BJ19" s="502" t="s">
        <v>866</v>
      </c>
      <c r="BK19" s="502"/>
      <c r="BL19" s="502" t="s">
        <v>1046</v>
      </c>
      <c r="BM19" s="502" t="s">
        <v>868</v>
      </c>
      <c r="BN19" s="502" t="s">
        <v>904</v>
      </c>
      <c r="BO19" s="502" t="s">
        <v>991</v>
      </c>
      <c r="BP19" s="502" t="s">
        <v>856</v>
      </c>
      <c r="BQ19" s="502"/>
      <c r="BR19" s="502" t="s">
        <v>809</v>
      </c>
      <c r="BS19" s="502" t="s">
        <v>620</v>
      </c>
      <c r="BT19" s="502" t="s">
        <v>712</v>
      </c>
      <c r="BU19" s="502"/>
      <c r="BV19" s="502"/>
      <c r="BW19" s="502" t="s">
        <v>713</v>
      </c>
      <c r="BX19" s="502" t="s">
        <v>915</v>
      </c>
      <c r="BY19" s="502"/>
      <c r="BZ19" s="502"/>
      <c r="CD19" s="145"/>
      <c r="CP19" s="668" t="s">
        <v>1193</v>
      </c>
      <c r="CQ19" s="668" t="s">
        <v>1193</v>
      </c>
    </row>
    <row r="20" spans="1:95" x14ac:dyDescent="0.25">
      <c r="A20" s="315" t="s">
        <v>144</v>
      </c>
      <c r="B20" s="307" t="s">
        <v>242</v>
      </c>
      <c r="C20" s="308">
        <v>11</v>
      </c>
      <c r="D20" s="308">
        <v>21</v>
      </c>
      <c r="E20" s="308">
        <v>96.65</v>
      </c>
      <c r="F20" s="309">
        <v>8.8405299999999993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40"/>
      <c r="AJ20" s="329"/>
      <c r="AK20" s="329"/>
      <c r="AL20" s="329"/>
      <c r="AM20" s="329"/>
      <c r="AN20" s="329"/>
      <c r="AO20" s="329"/>
      <c r="AP20" s="329"/>
      <c r="AQ20" s="326" t="s">
        <v>175</v>
      </c>
      <c r="AR20" s="329"/>
      <c r="AS20" s="329"/>
      <c r="AT20" s="329"/>
      <c r="AU20" s="326" t="s">
        <v>222</v>
      </c>
      <c r="AV20" s="329"/>
      <c r="AW20" s="329"/>
      <c r="AY20" s="501" t="s">
        <v>862</v>
      </c>
      <c r="AZ20" s="502"/>
      <c r="BA20" s="502"/>
      <c r="BB20" s="502"/>
      <c r="BC20" s="502"/>
      <c r="BD20" s="502" t="s">
        <v>962</v>
      </c>
      <c r="BE20" s="502" t="s">
        <v>763</v>
      </c>
      <c r="BF20" s="502"/>
      <c r="BG20" s="502"/>
      <c r="BH20" s="502"/>
      <c r="BI20" s="502" t="s">
        <v>850</v>
      </c>
      <c r="BJ20" s="502" t="s">
        <v>481</v>
      </c>
      <c r="BK20" s="502"/>
      <c r="BL20" s="502" t="s">
        <v>1034</v>
      </c>
      <c r="BM20" s="502" t="s">
        <v>614</v>
      </c>
      <c r="BN20" s="502" t="s">
        <v>912</v>
      </c>
      <c r="BO20" s="502" t="s">
        <v>823</v>
      </c>
      <c r="BP20" s="502"/>
      <c r="BQ20" s="502"/>
      <c r="BR20" s="502"/>
      <c r="BS20" s="502" t="s">
        <v>516</v>
      </c>
      <c r="BT20" s="502" t="s">
        <v>981</v>
      </c>
      <c r="BU20" s="502"/>
      <c r="BV20" s="502"/>
      <c r="BW20" s="502" t="s">
        <v>828</v>
      </c>
      <c r="BX20" s="502" t="s">
        <v>1024</v>
      </c>
      <c r="BY20" s="502"/>
      <c r="BZ20" s="502"/>
      <c r="CD20" s="145"/>
      <c r="CP20" s="668" t="s">
        <v>1194</v>
      </c>
      <c r="CQ20" s="668" t="s">
        <v>1194</v>
      </c>
    </row>
    <row r="21" spans="1:95" ht="15.75" customHeight="1" x14ac:dyDescent="0.25">
      <c r="A21" s="306" t="s">
        <v>143</v>
      </c>
      <c r="B21" s="307" t="s">
        <v>242</v>
      </c>
      <c r="C21" s="308">
        <v>12</v>
      </c>
      <c r="D21" s="308">
        <v>3.2</v>
      </c>
      <c r="E21" s="308">
        <v>98.3</v>
      </c>
      <c r="F21" s="309">
        <v>1.542</v>
      </c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6" t="s">
        <v>176</v>
      </c>
      <c r="AR21" s="329"/>
      <c r="AS21" s="329"/>
      <c r="AT21" s="329"/>
      <c r="AU21" s="326" t="s">
        <v>223</v>
      </c>
      <c r="AV21" s="329"/>
      <c r="AW21" s="329"/>
      <c r="AY21" s="501" t="s">
        <v>875</v>
      </c>
      <c r="AZ21" s="502"/>
      <c r="BA21" s="502"/>
      <c r="BB21" s="502"/>
      <c r="BC21" s="502"/>
      <c r="BD21" s="502" t="s">
        <v>938</v>
      </c>
      <c r="BE21" s="502" t="s">
        <v>530</v>
      </c>
      <c r="BF21" s="502"/>
      <c r="BG21" s="502"/>
      <c r="BH21" s="502"/>
      <c r="BI21" s="502" t="s">
        <v>878</v>
      </c>
      <c r="BJ21" s="502" t="s">
        <v>819</v>
      </c>
      <c r="BK21" s="502"/>
      <c r="BL21" s="502" t="s">
        <v>983</v>
      </c>
      <c r="BM21" s="502" t="s">
        <v>787</v>
      </c>
      <c r="BN21" s="502" t="s">
        <v>822</v>
      </c>
      <c r="BO21" s="502" t="s">
        <v>895</v>
      </c>
      <c r="BP21" s="502"/>
      <c r="BQ21" s="502"/>
      <c r="BR21" s="502"/>
      <c r="BS21" s="502"/>
      <c r="BT21" s="502" t="s">
        <v>859</v>
      </c>
      <c r="BU21" s="502"/>
      <c r="BV21" s="502"/>
      <c r="BW21" s="502" t="s">
        <v>520</v>
      </c>
      <c r="BX21" s="502" t="s">
        <v>955</v>
      </c>
      <c r="BY21" s="502"/>
      <c r="BZ21" s="502"/>
      <c r="CP21" s="668" t="s">
        <v>1195</v>
      </c>
      <c r="CQ21" s="668" t="s">
        <v>1195</v>
      </c>
    </row>
    <row r="22" spans="1:95" ht="15.75" customHeight="1" x14ac:dyDescent="0.25">
      <c r="A22" s="315" t="s">
        <v>129</v>
      </c>
      <c r="B22" s="318" t="s">
        <v>230</v>
      </c>
      <c r="C22" s="308">
        <v>90.55</v>
      </c>
      <c r="D22" s="308">
        <v>63.96</v>
      </c>
      <c r="E22" s="308">
        <v>93.435000000000002</v>
      </c>
      <c r="F22" s="309">
        <v>2.0148299999999999</v>
      </c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6" t="s">
        <v>177</v>
      </c>
      <c r="AR22" s="329"/>
      <c r="AS22" s="329"/>
      <c r="AT22" s="329"/>
      <c r="AU22" s="331"/>
      <c r="AV22" s="329"/>
      <c r="AW22" s="329"/>
      <c r="AY22" s="501" t="s">
        <v>887</v>
      </c>
      <c r="AZ22" s="502"/>
      <c r="BA22" s="502"/>
      <c r="BB22" s="502"/>
      <c r="BC22" s="502"/>
      <c r="BD22" s="502" t="s">
        <v>606</v>
      </c>
      <c r="BE22" s="502" t="s">
        <v>720</v>
      </c>
      <c r="BF22" s="502"/>
      <c r="BG22" s="502"/>
      <c r="BH22" s="502"/>
      <c r="BI22" s="502" t="s">
        <v>745</v>
      </c>
      <c r="BJ22" s="502" t="s">
        <v>746</v>
      </c>
      <c r="BK22" s="502"/>
      <c r="BL22" s="502" t="s">
        <v>1032</v>
      </c>
      <c r="BM22" s="502" t="s">
        <v>537</v>
      </c>
      <c r="BN22" s="502" t="s">
        <v>485</v>
      </c>
      <c r="BO22" s="502" t="s">
        <v>806</v>
      </c>
      <c r="BP22" s="502"/>
      <c r="BQ22" s="502"/>
      <c r="BR22" s="502"/>
      <c r="BS22" s="502"/>
      <c r="BT22" s="502" t="s">
        <v>517</v>
      </c>
      <c r="BU22" s="502"/>
      <c r="BV22" s="502"/>
      <c r="BW22" s="502"/>
      <c r="BX22" s="502" t="s">
        <v>1033</v>
      </c>
      <c r="BY22" s="502"/>
      <c r="BZ22" s="502"/>
      <c r="CP22" s="668" t="s">
        <v>1196</v>
      </c>
      <c r="CQ22" s="668" t="s">
        <v>1196</v>
      </c>
    </row>
    <row r="23" spans="1:95" ht="15.75" customHeight="1" x14ac:dyDescent="0.25">
      <c r="A23" s="306" t="s">
        <v>326</v>
      </c>
      <c r="B23" s="318" t="s">
        <v>230</v>
      </c>
      <c r="C23" s="308">
        <v>89.206666666666663</v>
      </c>
      <c r="D23" s="308">
        <v>8.6433333333333326</v>
      </c>
      <c r="E23" s="308">
        <v>88.207499999999996</v>
      </c>
      <c r="F23" s="309">
        <v>1.3873200000000001</v>
      </c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6" t="s">
        <v>178</v>
      </c>
      <c r="AR23" s="329"/>
      <c r="AS23" s="329"/>
      <c r="AT23" s="329"/>
      <c r="AU23" s="329"/>
      <c r="AV23" s="329"/>
      <c r="AW23" s="329"/>
      <c r="AY23" s="501" t="s">
        <v>898</v>
      </c>
      <c r="AZ23" s="503"/>
      <c r="BA23" s="502"/>
      <c r="BB23" s="502"/>
      <c r="BC23" s="502"/>
      <c r="BD23" s="502" t="s">
        <v>502</v>
      </c>
      <c r="BE23" s="502" t="s">
        <v>969</v>
      </c>
      <c r="BF23" s="502"/>
      <c r="BG23" s="502"/>
      <c r="BH23" s="502"/>
      <c r="BI23" s="502"/>
      <c r="BJ23" s="502" t="s">
        <v>658</v>
      </c>
      <c r="BK23" s="502"/>
      <c r="BL23" s="502" t="s">
        <v>867</v>
      </c>
      <c r="BM23" s="502" t="s">
        <v>821</v>
      </c>
      <c r="BN23" s="502" t="s">
        <v>706</v>
      </c>
      <c r="BO23" s="502" t="s">
        <v>994</v>
      </c>
      <c r="BP23" s="502"/>
      <c r="BQ23" s="502"/>
      <c r="BR23" s="502"/>
      <c r="BS23" s="502"/>
      <c r="BT23" s="502" t="s">
        <v>872</v>
      </c>
      <c r="BU23" s="502"/>
      <c r="BV23" s="502"/>
      <c r="BW23" s="502"/>
      <c r="BX23" s="502" t="s">
        <v>1035</v>
      </c>
      <c r="BY23" s="502"/>
      <c r="BZ23" s="502"/>
      <c r="CP23" s="668" t="s">
        <v>1197</v>
      </c>
      <c r="CQ23" s="668" t="s">
        <v>1197</v>
      </c>
    </row>
    <row r="24" spans="1:95" ht="15.75" customHeight="1" x14ac:dyDescent="0.25">
      <c r="A24" s="306" t="s">
        <v>131</v>
      </c>
      <c r="B24" s="307" t="s">
        <v>230</v>
      </c>
      <c r="C24" s="308">
        <v>65</v>
      </c>
      <c r="D24" s="308">
        <v>9.4</v>
      </c>
      <c r="E24" s="308">
        <v>88.716666666666654</v>
      </c>
      <c r="F24" s="309">
        <v>1.3873200000000001</v>
      </c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6" t="s">
        <v>179</v>
      </c>
      <c r="AR24" s="329"/>
      <c r="AS24" s="329"/>
      <c r="AT24" s="329"/>
      <c r="AU24" s="329"/>
      <c r="AV24" s="329"/>
      <c r="AW24" s="329"/>
      <c r="AY24" s="501" t="s">
        <v>908</v>
      </c>
      <c r="AZ24" s="502"/>
      <c r="BA24" s="502"/>
      <c r="BB24" s="502"/>
      <c r="BC24" s="502"/>
      <c r="BD24" s="502" t="s">
        <v>653</v>
      </c>
      <c r="BE24" s="502" t="s">
        <v>607</v>
      </c>
      <c r="BF24" s="502"/>
      <c r="BG24" s="502"/>
      <c r="BH24" s="502"/>
      <c r="BI24" s="502"/>
      <c r="BJ24" s="502"/>
      <c r="BK24" s="502"/>
      <c r="BL24" s="502" t="s">
        <v>1017</v>
      </c>
      <c r="BM24" s="502"/>
      <c r="BN24" s="502" t="s">
        <v>788</v>
      </c>
      <c r="BO24" s="502" t="s">
        <v>934</v>
      </c>
      <c r="BP24" s="502"/>
      <c r="BQ24" s="502"/>
      <c r="BR24" s="502"/>
      <c r="BS24" s="502"/>
      <c r="BT24" s="502" t="s">
        <v>734</v>
      </c>
      <c r="BU24" s="502"/>
      <c r="BV24" s="502"/>
      <c r="BW24" s="502"/>
      <c r="BX24" s="502" t="s">
        <v>1028</v>
      </c>
      <c r="BY24" s="502"/>
      <c r="BZ24" s="502"/>
      <c r="CP24" s="668" t="s">
        <v>1198</v>
      </c>
      <c r="CQ24" s="668" t="s">
        <v>1198</v>
      </c>
    </row>
    <row r="25" spans="1:95" ht="15.75" customHeight="1" x14ac:dyDescent="0.25">
      <c r="A25" s="311" t="s">
        <v>334</v>
      </c>
      <c r="B25" s="312" t="s">
        <v>332</v>
      </c>
      <c r="C25" s="317">
        <v>99</v>
      </c>
      <c r="D25" s="317">
        <v>0</v>
      </c>
      <c r="E25" s="313">
        <v>100</v>
      </c>
      <c r="F25" s="309">
        <v>0.64598999999999995</v>
      </c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6" t="s">
        <v>180</v>
      </c>
      <c r="AR25" s="329"/>
      <c r="AS25" s="329"/>
      <c r="AT25" s="329"/>
      <c r="AU25" s="329"/>
      <c r="AV25" s="329"/>
      <c r="AW25" s="329"/>
      <c r="AY25" s="501" t="s">
        <v>916</v>
      </c>
      <c r="AZ25" s="502"/>
      <c r="BA25" s="502"/>
      <c r="BB25" s="502"/>
      <c r="BC25" s="502"/>
      <c r="BD25" s="502" t="s">
        <v>556</v>
      </c>
      <c r="BE25" s="502" t="s">
        <v>951</v>
      </c>
      <c r="BF25" s="502"/>
      <c r="BG25" s="502"/>
      <c r="BH25" s="502"/>
      <c r="BI25" s="502"/>
      <c r="BJ25" s="502"/>
      <c r="BK25" s="502"/>
      <c r="BL25" s="502" t="s">
        <v>1023</v>
      </c>
      <c r="BM25" s="502"/>
      <c r="BN25" s="502"/>
      <c r="BO25" s="502" t="s">
        <v>997</v>
      </c>
      <c r="BP25" s="502"/>
      <c r="BQ25" s="502"/>
      <c r="BR25" s="502"/>
      <c r="BS25" s="502"/>
      <c r="BT25" s="502" t="s">
        <v>544</v>
      </c>
      <c r="BU25" s="502"/>
      <c r="BV25" s="502"/>
      <c r="BW25" s="502"/>
      <c r="BX25" s="502" t="s">
        <v>1018</v>
      </c>
      <c r="BY25" s="502"/>
      <c r="BZ25" s="502"/>
      <c r="CP25" s="668" t="s">
        <v>1199</v>
      </c>
      <c r="CQ25" s="668" t="s">
        <v>1199</v>
      </c>
    </row>
    <row r="26" spans="1:95" ht="15.75" customHeight="1" x14ac:dyDescent="0.25">
      <c r="A26" s="306" t="s">
        <v>241</v>
      </c>
      <c r="B26" s="318" t="s">
        <v>240</v>
      </c>
      <c r="C26" s="308">
        <v>99.9</v>
      </c>
      <c r="D26" s="308">
        <v>0</v>
      </c>
      <c r="E26" s="308">
        <v>88</v>
      </c>
      <c r="F26" s="309">
        <v>2.1520000000000001</v>
      </c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6" t="s">
        <v>181</v>
      </c>
      <c r="AR26" s="329"/>
      <c r="AS26" s="329"/>
      <c r="AT26" s="329"/>
      <c r="AU26" s="329"/>
      <c r="AV26" s="329"/>
      <c r="AW26" s="329"/>
      <c r="AY26" s="501" t="s">
        <v>923</v>
      </c>
      <c r="AZ26" s="502"/>
      <c r="BA26" s="502"/>
      <c r="BB26" s="502"/>
      <c r="BC26" s="502"/>
      <c r="BD26" s="502" t="s">
        <v>931</v>
      </c>
      <c r="BE26" s="502" t="s">
        <v>925</v>
      </c>
      <c r="BF26" s="502"/>
      <c r="BG26" s="502"/>
      <c r="BH26" s="502"/>
      <c r="BI26" s="502"/>
      <c r="BJ26" s="502"/>
      <c r="BK26" s="502"/>
      <c r="BL26" s="502" t="s">
        <v>589</v>
      </c>
      <c r="BM26" s="502"/>
      <c r="BN26" s="502"/>
      <c r="BO26" s="502" t="s">
        <v>971</v>
      </c>
      <c r="BP26" s="502"/>
      <c r="BQ26" s="502"/>
      <c r="BR26" s="502"/>
      <c r="BS26" s="502"/>
      <c r="BT26" s="502" t="s">
        <v>914</v>
      </c>
      <c r="BU26" s="502"/>
      <c r="BV26" s="502"/>
      <c r="BW26" s="502"/>
      <c r="BX26" s="502" t="s">
        <v>897</v>
      </c>
      <c r="BY26" s="502"/>
      <c r="BZ26" s="502"/>
      <c r="CP26" s="668" t="s">
        <v>1200</v>
      </c>
      <c r="CQ26" s="668" t="s">
        <v>1200</v>
      </c>
    </row>
    <row r="27" spans="1:95" ht="15.75" customHeight="1" x14ac:dyDescent="0.25">
      <c r="A27" s="319" t="s">
        <v>246</v>
      </c>
      <c r="B27" s="307" t="s">
        <v>230</v>
      </c>
      <c r="C27" s="304"/>
      <c r="D27" s="304"/>
      <c r="E27" s="304"/>
      <c r="F27" s="320">
        <v>0.61606249999999996</v>
      </c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6" t="s">
        <v>182</v>
      </c>
      <c r="AR27" s="329"/>
      <c r="AS27" s="329"/>
      <c r="AT27" s="329"/>
      <c r="AU27" s="329"/>
      <c r="AV27" s="329"/>
      <c r="AW27" s="329"/>
      <c r="AY27" s="501" t="s">
        <v>930</v>
      </c>
      <c r="AZ27" s="502"/>
      <c r="BA27" s="502"/>
      <c r="BB27" s="502"/>
      <c r="BC27" s="502"/>
      <c r="BD27" s="502" t="s">
        <v>944</v>
      </c>
      <c r="BE27" s="502" t="s">
        <v>945</v>
      </c>
      <c r="BF27" s="502"/>
      <c r="BG27" s="502"/>
      <c r="BH27" s="502"/>
      <c r="BI27" s="502"/>
      <c r="BJ27" s="502"/>
      <c r="BK27" s="502"/>
      <c r="BL27" s="502" t="s">
        <v>902</v>
      </c>
      <c r="BM27" s="502"/>
      <c r="BN27" s="502"/>
      <c r="BO27" s="502" t="s">
        <v>750</v>
      </c>
      <c r="BP27" s="502"/>
      <c r="BQ27" s="502"/>
      <c r="BR27" s="502"/>
      <c r="BS27" s="502"/>
      <c r="BT27" s="502" t="s">
        <v>896</v>
      </c>
      <c r="BU27" s="502"/>
      <c r="BV27" s="502"/>
      <c r="BW27" s="502"/>
      <c r="BX27" s="502" t="s">
        <v>967</v>
      </c>
      <c r="BY27" s="502"/>
      <c r="BZ27" s="502"/>
    </row>
    <row r="28" spans="1:95" ht="15.75" customHeight="1" x14ac:dyDescent="0.25">
      <c r="A28" s="321" t="s">
        <v>247</v>
      </c>
      <c r="B28" s="318" t="s">
        <v>320</v>
      </c>
      <c r="C28" s="305"/>
      <c r="D28" s="305"/>
      <c r="E28" s="305"/>
      <c r="F28" s="322">
        <v>0.15354053846153837</v>
      </c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Y28" s="501" t="s">
        <v>937</v>
      </c>
      <c r="AZ28" s="502"/>
      <c r="BA28" s="502"/>
      <c r="BB28" s="502"/>
      <c r="BC28" s="502"/>
      <c r="BD28" s="502" t="s">
        <v>831</v>
      </c>
      <c r="BE28" s="502" t="s">
        <v>782</v>
      </c>
      <c r="BF28" s="502"/>
      <c r="BG28" s="502"/>
      <c r="BH28" s="502"/>
      <c r="BI28" s="502"/>
      <c r="BJ28" s="502"/>
      <c r="BK28" s="502"/>
      <c r="BL28" s="502" t="s">
        <v>1003</v>
      </c>
      <c r="BM28" s="502"/>
      <c r="BN28" s="502"/>
      <c r="BO28" s="502" t="s">
        <v>640</v>
      </c>
      <c r="BP28" s="502"/>
      <c r="BQ28" s="502"/>
      <c r="BR28" s="502"/>
      <c r="BS28" s="502"/>
      <c r="BT28" s="502" t="s">
        <v>948</v>
      </c>
      <c r="BU28" s="502"/>
      <c r="BV28" s="502"/>
      <c r="BW28" s="502"/>
      <c r="BX28" s="502" t="s">
        <v>1043</v>
      </c>
      <c r="BY28" s="502"/>
      <c r="BZ28" s="502"/>
    </row>
    <row r="29" spans="1:95" ht="15.75" customHeight="1" x14ac:dyDescent="0.25">
      <c r="A29" s="323" t="s">
        <v>335</v>
      </c>
      <c r="B29" s="307" t="s">
        <v>320</v>
      </c>
      <c r="C29" s="308">
        <v>20.7</v>
      </c>
      <c r="D29" s="308">
        <v>10</v>
      </c>
      <c r="E29" s="308">
        <v>58</v>
      </c>
      <c r="F29" s="309">
        <v>0.14699999999999999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Y29" s="502"/>
      <c r="AZ29" s="502"/>
      <c r="BA29" s="502"/>
      <c r="BB29" s="502"/>
      <c r="BC29" s="502"/>
      <c r="BD29" s="502" t="s">
        <v>475</v>
      </c>
      <c r="BE29" s="502" t="s">
        <v>583</v>
      </c>
      <c r="BF29" s="502"/>
      <c r="BG29" s="502"/>
      <c r="BH29" s="502"/>
      <c r="BI29" s="502"/>
      <c r="BJ29" s="502"/>
      <c r="BK29" s="502"/>
      <c r="BL29" s="502" t="s">
        <v>1025</v>
      </c>
      <c r="BM29" s="502"/>
      <c r="BN29" s="502"/>
      <c r="BO29" s="502" t="s">
        <v>927</v>
      </c>
      <c r="BP29" s="502"/>
      <c r="BQ29" s="502"/>
      <c r="BR29" s="502"/>
      <c r="BS29" s="502"/>
      <c r="BT29" s="502" t="s">
        <v>597</v>
      </c>
      <c r="BU29" s="502"/>
      <c r="BV29" s="502"/>
      <c r="BW29" s="502"/>
      <c r="BX29" s="502" t="s">
        <v>1026</v>
      </c>
      <c r="BY29" s="502"/>
      <c r="BZ29" s="502"/>
    </row>
    <row r="30" spans="1:95" ht="15.75" customHeight="1" x14ac:dyDescent="0.25">
      <c r="A30" s="323" t="s">
        <v>336</v>
      </c>
      <c r="B30" s="307" t="s">
        <v>320</v>
      </c>
      <c r="C30" s="308">
        <v>24.74</v>
      </c>
      <c r="D30" s="308">
        <v>9</v>
      </c>
      <c r="E30" s="308">
        <v>54.3</v>
      </c>
      <c r="F30" s="320">
        <v>0.14699999999999999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41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Y30" s="502"/>
      <c r="AZ30" s="502"/>
      <c r="BA30" s="502"/>
      <c r="BB30" s="502"/>
      <c r="BC30" s="502"/>
      <c r="BD30" s="502" t="s">
        <v>762</v>
      </c>
      <c r="BE30" s="502" t="s">
        <v>848</v>
      </c>
      <c r="BF30" s="502"/>
      <c r="BG30" s="502"/>
      <c r="BH30" s="502"/>
      <c r="BI30" s="502"/>
      <c r="BJ30" s="502"/>
      <c r="BK30" s="502"/>
      <c r="BL30" s="502" t="s">
        <v>1031</v>
      </c>
      <c r="BM30" s="502"/>
      <c r="BN30" s="502"/>
      <c r="BO30" s="502" t="s">
        <v>913</v>
      </c>
      <c r="BP30" s="502"/>
      <c r="BQ30" s="502"/>
      <c r="BR30" s="502"/>
      <c r="BS30" s="502"/>
      <c r="BT30" s="502" t="s">
        <v>972</v>
      </c>
      <c r="BU30" s="502"/>
      <c r="BV30" s="502"/>
      <c r="BW30" s="502"/>
      <c r="BX30" s="502" t="s">
        <v>693</v>
      </c>
      <c r="BY30" s="502"/>
      <c r="BZ30" s="502"/>
    </row>
    <row r="31" spans="1:95" ht="15.75" customHeight="1" x14ac:dyDescent="0.25">
      <c r="A31" s="323" t="s">
        <v>337</v>
      </c>
      <c r="B31" s="307" t="s">
        <v>320</v>
      </c>
      <c r="C31" s="308">
        <v>20.39</v>
      </c>
      <c r="D31" s="308">
        <v>7</v>
      </c>
      <c r="E31" s="308">
        <v>54</v>
      </c>
      <c r="F31" s="309">
        <v>0.14699999999999999</v>
      </c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41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Y31" s="502"/>
      <c r="AZ31" s="502"/>
      <c r="BA31" s="502"/>
      <c r="BB31" s="502"/>
      <c r="BC31" s="502"/>
      <c r="BD31" s="502" t="s">
        <v>815</v>
      </c>
      <c r="BE31" s="502" t="s">
        <v>557</v>
      </c>
      <c r="BF31" s="502"/>
      <c r="BG31" s="502"/>
      <c r="BH31" s="502"/>
      <c r="BI31" s="502"/>
      <c r="BJ31" s="502"/>
      <c r="BK31" s="502"/>
      <c r="BL31" s="502" t="s">
        <v>1042</v>
      </c>
      <c r="BM31" s="502"/>
      <c r="BN31" s="502"/>
      <c r="BO31" s="502" t="s">
        <v>947</v>
      </c>
      <c r="BP31" s="502"/>
      <c r="BQ31" s="502"/>
      <c r="BR31" s="502"/>
      <c r="BS31" s="502"/>
      <c r="BT31" s="502" t="s">
        <v>942</v>
      </c>
      <c r="BU31" s="502"/>
      <c r="BV31" s="502"/>
      <c r="BW31" s="502"/>
      <c r="BX31" s="502" t="s">
        <v>986</v>
      </c>
      <c r="BY31" s="502"/>
      <c r="BZ31" s="502"/>
    </row>
    <row r="32" spans="1:95" ht="15.75" customHeight="1" x14ac:dyDescent="0.25">
      <c r="A32" s="323" t="s">
        <v>338</v>
      </c>
      <c r="B32" s="307" t="s">
        <v>320</v>
      </c>
      <c r="C32" s="308">
        <v>23.85</v>
      </c>
      <c r="D32" s="308">
        <v>7</v>
      </c>
      <c r="E32" s="308">
        <v>50</v>
      </c>
      <c r="F32" s="309">
        <v>0.14699999999999999</v>
      </c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41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Y32" s="502"/>
      <c r="AZ32" s="502"/>
      <c r="BA32" s="502"/>
      <c r="BB32" s="502"/>
      <c r="BC32" s="502"/>
      <c r="BD32" s="502" t="s">
        <v>924</v>
      </c>
      <c r="BE32" s="502" t="s">
        <v>910</v>
      </c>
      <c r="BF32" s="502"/>
      <c r="BG32" s="502"/>
      <c r="BH32" s="502"/>
      <c r="BI32" s="502"/>
      <c r="BJ32" s="502"/>
      <c r="BK32" s="502"/>
      <c r="BL32" s="502" t="s">
        <v>1015</v>
      </c>
      <c r="BM32" s="502"/>
      <c r="BN32" s="502"/>
      <c r="BO32" s="502" t="s">
        <v>663</v>
      </c>
      <c r="BP32" s="502"/>
      <c r="BQ32" s="502"/>
      <c r="BR32" s="502"/>
      <c r="BS32" s="502"/>
      <c r="BT32" s="502" t="s">
        <v>884</v>
      </c>
      <c r="BU32" s="502"/>
      <c r="BV32" s="502"/>
      <c r="BW32" s="502"/>
      <c r="BX32" s="502" t="s">
        <v>929</v>
      </c>
      <c r="BY32" s="502"/>
      <c r="BZ32" s="502"/>
    </row>
    <row r="33" spans="1:78" ht="15.75" customHeight="1" x14ac:dyDescent="0.25">
      <c r="A33" s="323" t="s">
        <v>339</v>
      </c>
      <c r="B33" s="307" t="s">
        <v>320</v>
      </c>
      <c r="C33" s="308">
        <v>24.8</v>
      </c>
      <c r="D33" s="308">
        <v>10.220000000000001</v>
      </c>
      <c r="E33" s="308">
        <v>57.94</v>
      </c>
      <c r="F33" s="320">
        <v>0.14699999999999999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41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Y33" s="502"/>
      <c r="AZ33" s="502"/>
      <c r="BA33" s="502"/>
      <c r="BB33" s="502"/>
      <c r="BC33" s="502"/>
      <c r="BD33" s="502" t="s">
        <v>741</v>
      </c>
      <c r="BE33" s="502" t="s">
        <v>963</v>
      </c>
      <c r="BF33" s="502"/>
      <c r="BG33" s="502"/>
      <c r="BH33" s="502"/>
      <c r="BI33" s="502"/>
      <c r="BJ33" s="502"/>
      <c r="BK33" s="502"/>
      <c r="BL33" s="502" t="s">
        <v>946</v>
      </c>
      <c r="BM33" s="502"/>
      <c r="BN33" s="502"/>
      <c r="BO33" s="502" t="s">
        <v>984</v>
      </c>
      <c r="BP33" s="502"/>
      <c r="BQ33" s="502"/>
      <c r="BR33" s="502"/>
      <c r="BS33" s="502"/>
      <c r="BT33" s="502" t="s">
        <v>755</v>
      </c>
      <c r="BU33" s="502"/>
      <c r="BV33" s="502"/>
      <c r="BW33" s="502"/>
      <c r="BX33" s="502" t="s">
        <v>1002</v>
      </c>
      <c r="BY33" s="502"/>
      <c r="BZ33" s="502"/>
    </row>
    <row r="34" spans="1:78" ht="15.75" customHeight="1" x14ac:dyDescent="0.25">
      <c r="A34" s="323" t="s">
        <v>340</v>
      </c>
      <c r="B34" s="307" t="s">
        <v>320</v>
      </c>
      <c r="C34" s="308">
        <v>26.5</v>
      </c>
      <c r="D34" s="308">
        <v>9</v>
      </c>
      <c r="E34" s="308">
        <v>51</v>
      </c>
      <c r="F34" s="320">
        <v>0.14699999999999999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41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Y34" s="502"/>
      <c r="AZ34" s="502"/>
      <c r="BA34" s="502"/>
      <c r="BB34" s="502"/>
      <c r="BC34" s="502"/>
      <c r="BD34" s="502"/>
      <c r="BE34" s="502" t="s">
        <v>698</v>
      </c>
      <c r="BF34" s="502"/>
      <c r="BG34" s="502"/>
      <c r="BH34" s="502"/>
      <c r="BI34" s="502"/>
      <c r="BJ34" s="502"/>
      <c r="BK34" s="502"/>
      <c r="BL34" s="502" t="s">
        <v>1036</v>
      </c>
      <c r="BM34" s="502"/>
      <c r="BN34" s="502"/>
      <c r="BO34" s="502" t="s">
        <v>539</v>
      </c>
      <c r="BP34" s="502"/>
      <c r="BQ34" s="502"/>
      <c r="BR34" s="502"/>
      <c r="BS34" s="502"/>
      <c r="BT34" s="502" t="s">
        <v>928</v>
      </c>
      <c r="BU34" s="502"/>
      <c r="BV34" s="502"/>
      <c r="BW34" s="502"/>
      <c r="BX34" s="502" t="s">
        <v>907</v>
      </c>
      <c r="BY34" s="502"/>
      <c r="BZ34" s="502"/>
    </row>
    <row r="35" spans="1:78" ht="15.75" customHeight="1" x14ac:dyDescent="0.25">
      <c r="A35" s="323" t="s">
        <v>341</v>
      </c>
      <c r="B35" s="307" t="s">
        <v>320</v>
      </c>
      <c r="C35" s="308">
        <v>28.68</v>
      </c>
      <c r="D35" s="308">
        <v>7</v>
      </c>
      <c r="E35" s="308">
        <v>51.3</v>
      </c>
      <c r="F35" s="309">
        <v>0.14699999999999999</v>
      </c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41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 t="s">
        <v>536</v>
      </c>
      <c r="BM35" s="502"/>
      <c r="BN35" s="502"/>
      <c r="BO35" s="502" t="s">
        <v>771</v>
      </c>
      <c r="BP35" s="502"/>
      <c r="BQ35" s="502"/>
      <c r="BR35" s="502"/>
      <c r="BS35" s="502"/>
      <c r="BT35" s="502" t="s">
        <v>921</v>
      </c>
      <c r="BU35" s="502"/>
      <c r="BV35" s="502"/>
      <c r="BW35" s="502"/>
      <c r="BX35" s="502" t="s">
        <v>989</v>
      </c>
      <c r="BY35" s="502"/>
      <c r="BZ35" s="502"/>
    </row>
    <row r="36" spans="1:78" ht="15.75" customHeight="1" x14ac:dyDescent="0.25">
      <c r="A36" s="323" t="s">
        <v>342</v>
      </c>
      <c r="B36" s="307" t="s">
        <v>320</v>
      </c>
      <c r="C36" s="308">
        <v>25.5</v>
      </c>
      <c r="D36" s="308">
        <v>6.5</v>
      </c>
      <c r="E36" s="308">
        <v>47.5</v>
      </c>
      <c r="F36" s="320">
        <v>0.14699999999999999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41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 t="s">
        <v>1044</v>
      </c>
      <c r="BM36" s="502"/>
      <c r="BN36" s="502"/>
      <c r="BO36" s="502" t="s">
        <v>988</v>
      </c>
      <c r="BP36" s="502"/>
      <c r="BQ36" s="502"/>
      <c r="BR36" s="502"/>
      <c r="BS36" s="502"/>
      <c r="BT36" s="502" t="s">
        <v>935</v>
      </c>
      <c r="BU36" s="502"/>
      <c r="BV36" s="502"/>
      <c r="BW36" s="502"/>
      <c r="BX36" s="502" t="s">
        <v>1020</v>
      </c>
      <c r="BY36" s="502"/>
      <c r="BZ36" s="502"/>
    </row>
    <row r="37" spans="1:78" ht="15.75" customHeight="1" x14ac:dyDescent="0.25">
      <c r="A37" s="323" t="s">
        <v>343</v>
      </c>
      <c r="B37" s="307" t="s">
        <v>320</v>
      </c>
      <c r="C37" s="308">
        <v>29.5</v>
      </c>
      <c r="D37" s="308">
        <v>8.56</v>
      </c>
      <c r="E37" s="308">
        <v>48.55</v>
      </c>
      <c r="F37" s="309">
        <v>0.14699999999999999</v>
      </c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41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 t="s">
        <v>1021</v>
      </c>
      <c r="BM37" s="502"/>
      <c r="BN37" s="502"/>
      <c r="BO37" s="502" t="s">
        <v>870</v>
      </c>
      <c r="BP37" s="502"/>
      <c r="BQ37" s="502"/>
      <c r="BR37" s="502"/>
      <c r="BS37" s="502"/>
      <c r="BT37" s="502"/>
      <c r="BU37" s="502"/>
      <c r="BV37" s="502"/>
      <c r="BW37" s="502"/>
      <c r="BX37" s="502" t="s">
        <v>943</v>
      </c>
      <c r="BY37" s="502"/>
      <c r="BZ37" s="502"/>
    </row>
    <row r="38" spans="1:78" ht="15.75" customHeight="1" x14ac:dyDescent="0.25">
      <c r="A38" s="323" t="s">
        <v>344</v>
      </c>
      <c r="B38" s="307" t="s">
        <v>320</v>
      </c>
      <c r="C38" s="308">
        <v>36.65</v>
      </c>
      <c r="D38" s="308">
        <v>7</v>
      </c>
      <c r="E38" s="308">
        <v>45</v>
      </c>
      <c r="F38" s="309">
        <v>0.14699999999999999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41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 t="s">
        <v>933</v>
      </c>
      <c r="BM38" s="502"/>
      <c r="BN38" s="502"/>
      <c r="BO38" s="502" t="s">
        <v>616</v>
      </c>
      <c r="BP38" s="502"/>
      <c r="BQ38" s="502"/>
      <c r="BR38" s="502"/>
      <c r="BS38" s="502"/>
      <c r="BT38" s="502"/>
      <c r="BU38" s="502"/>
      <c r="BV38" s="502"/>
      <c r="BW38" s="502"/>
      <c r="BX38" s="502" t="s">
        <v>1016</v>
      </c>
      <c r="BY38" s="502"/>
      <c r="BZ38" s="502"/>
    </row>
    <row r="39" spans="1:78" ht="15.75" customHeight="1" x14ac:dyDescent="0.25">
      <c r="A39" s="323" t="s">
        <v>345</v>
      </c>
      <c r="B39" s="307" t="s">
        <v>320</v>
      </c>
      <c r="C39" s="308">
        <v>24.81</v>
      </c>
      <c r="D39" s="308">
        <v>11.4</v>
      </c>
      <c r="E39" s="308">
        <v>59.3</v>
      </c>
      <c r="F39" s="320">
        <v>0.14699999999999999</v>
      </c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41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 t="s">
        <v>683</v>
      </c>
      <c r="BM39" s="502"/>
      <c r="BN39" s="502"/>
      <c r="BO39" s="502" t="s">
        <v>905</v>
      </c>
      <c r="BP39" s="502"/>
      <c r="BQ39" s="502"/>
      <c r="BR39" s="502"/>
      <c r="BS39" s="502"/>
      <c r="BT39" s="502"/>
      <c r="BU39" s="502"/>
      <c r="BV39" s="502"/>
      <c r="BW39" s="502"/>
      <c r="BX39" s="502" t="s">
        <v>813</v>
      </c>
      <c r="BY39" s="502"/>
      <c r="BZ39" s="502"/>
    </row>
    <row r="40" spans="1:78" ht="15.75" customHeight="1" x14ac:dyDescent="0.25">
      <c r="A40" s="323" t="s">
        <v>346</v>
      </c>
      <c r="B40" s="307" t="s">
        <v>320</v>
      </c>
      <c r="C40" s="308">
        <v>24</v>
      </c>
      <c r="D40" s="308">
        <v>14.5</v>
      </c>
      <c r="E40" s="308">
        <v>59.3</v>
      </c>
      <c r="F40" s="309">
        <v>0.14699999999999999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41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 t="s">
        <v>1013</v>
      </c>
      <c r="BM40" s="502"/>
      <c r="BN40" s="502"/>
      <c r="BO40" s="502" t="s">
        <v>953</v>
      </c>
      <c r="BP40" s="502"/>
      <c r="BQ40" s="502"/>
      <c r="BR40" s="502"/>
      <c r="BS40" s="502"/>
      <c r="BT40" s="502"/>
      <c r="BU40" s="502"/>
      <c r="BV40" s="502"/>
      <c r="BW40" s="502"/>
      <c r="BX40" s="502" t="s">
        <v>1008</v>
      </c>
      <c r="BY40" s="502"/>
      <c r="BZ40" s="502"/>
    </row>
    <row r="41" spans="1:78" ht="15.75" customHeight="1" x14ac:dyDescent="0.25">
      <c r="A41" s="323" t="s">
        <v>347</v>
      </c>
      <c r="B41" s="307" t="s">
        <v>320</v>
      </c>
      <c r="C41" s="308">
        <v>15</v>
      </c>
      <c r="D41" s="308">
        <v>14.37</v>
      </c>
      <c r="E41" s="308">
        <v>62.75</v>
      </c>
      <c r="F41" s="320">
        <v>0.14699999999999999</v>
      </c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41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 t="s">
        <v>1047</v>
      </c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 t="s">
        <v>961</v>
      </c>
      <c r="BY41" s="502"/>
      <c r="BZ41" s="502"/>
    </row>
    <row r="42" spans="1:78" ht="15.75" customHeight="1" x14ac:dyDescent="0.25">
      <c r="A42" s="323" t="s">
        <v>348</v>
      </c>
      <c r="B42" s="307" t="s">
        <v>320</v>
      </c>
      <c r="C42" s="308">
        <v>16.2</v>
      </c>
      <c r="D42" s="308">
        <v>15.2</v>
      </c>
      <c r="E42" s="308">
        <v>62.42</v>
      </c>
      <c r="F42" s="309">
        <v>0.14699999999999999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41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 t="s">
        <v>1048</v>
      </c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 t="s">
        <v>1045</v>
      </c>
      <c r="BY42" s="502"/>
      <c r="BZ42" s="502"/>
    </row>
    <row r="43" spans="1:78" ht="15.75" customHeight="1" x14ac:dyDescent="0.25">
      <c r="A43" s="323" t="s">
        <v>349</v>
      </c>
      <c r="B43" s="307" t="s">
        <v>320</v>
      </c>
      <c r="C43" s="308">
        <v>27.01</v>
      </c>
      <c r="D43" s="308">
        <v>7.1</v>
      </c>
      <c r="E43" s="308">
        <v>51.5</v>
      </c>
      <c r="F43" s="309">
        <v>0.14699999999999999</v>
      </c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41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 t="s">
        <v>1019</v>
      </c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 t="s">
        <v>1041</v>
      </c>
      <c r="BY43" s="502"/>
      <c r="BZ43" s="502"/>
    </row>
    <row r="44" spans="1:78" ht="15.75" customHeight="1" x14ac:dyDescent="0.25">
      <c r="A44" s="323" t="s">
        <v>350</v>
      </c>
      <c r="B44" s="307" t="s">
        <v>320</v>
      </c>
      <c r="C44" s="308">
        <v>25.5</v>
      </c>
      <c r="D44" s="308">
        <v>9.74</v>
      </c>
      <c r="E44" s="308">
        <v>53.49</v>
      </c>
      <c r="F44" s="309">
        <v>0.14699999999999999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41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 t="s">
        <v>880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 t="s">
        <v>1000</v>
      </c>
      <c r="BY44" s="502"/>
      <c r="BZ44" s="502"/>
    </row>
    <row r="45" spans="1:78" ht="15.75" customHeight="1" x14ac:dyDescent="0.25">
      <c r="A45" s="323" t="s">
        <v>351</v>
      </c>
      <c r="B45" s="307" t="s">
        <v>320</v>
      </c>
      <c r="C45" s="308">
        <v>25.8</v>
      </c>
      <c r="D45" s="308">
        <v>10.25</v>
      </c>
      <c r="E45" s="308">
        <v>50.66</v>
      </c>
      <c r="F45" s="309">
        <v>0.14699999999999999</v>
      </c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41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 t="s">
        <v>964</v>
      </c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 t="s">
        <v>1004</v>
      </c>
      <c r="BY45" s="502"/>
      <c r="BZ45" s="502"/>
    </row>
    <row r="46" spans="1:78" ht="15.75" customHeight="1" x14ac:dyDescent="0.25">
      <c r="A46" s="323" t="s">
        <v>352</v>
      </c>
      <c r="B46" s="307" t="s">
        <v>320</v>
      </c>
      <c r="C46" s="308">
        <v>19.3</v>
      </c>
      <c r="D46" s="308">
        <v>14.55</v>
      </c>
      <c r="E46" s="308">
        <v>53</v>
      </c>
      <c r="F46" s="320">
        <v>0.14699999999999999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41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 t="s">
        <v>483</v>
      </c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 t="s">
        <v>1030</v>
      </c>
      <c r="BY46" s="502"/>
      <c r="BZ46" s="502"/>
    </row>
    <row r="47" spans="1:78" ht="15.75" customHeight="1" x14ac:dyDescent="0.25">
      <c r="A47" s="323" t="s">
        <v>353</v>
      </c>
      <c r="B47" s="307" t="s">
        <v>320</v>
      </c>
      <c r="C47" s="308">
        <v>20.7</v>
      </c>
      <c r="D47" s="308">
        <v>11</v>
      </c>
      <c r="E47" s="308">
        <v>58</v>
      </c>
      <c r="F47" s="309">
        <v>0.14699999999999999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41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 t="s">
        <v>613</v>
      </c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 t="s">
        <v>1039</v>
      </c>
      <c r="BY47" s="502"/>
      <c r="BZ47" s="502"/>
    </row>
    <row r="48" spans="1:78" ht="15.75" customHeight="1" x14ac:dyDescent="0.25">
      <c r="A48" s="323" t="s">
        <v>354</v>
      </c>
      <c r="B48" s="307" t="s">
        <v>320</v>
      </c>
      <c r="C48" s="308">
        <v>24.81</v>
      </c>
      <c r="D48" s="308">
        <v>11.4</v>
      </c>
      <c r="E48" s="308">
        <v>59.3</v>
      </c>
      <c r="F48" s="309">
        <v>0.14699999999999999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 t="s">
        <v>919</v>
      </c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 t="s">
        <v>647</v>
      </c>
      <c r="BY48" s="502"/>
      <c r="BZ48" s="502"/>
    </row>
    <row r="49" spans="1:78" ht="15.75" customHeight="1" x14ac:dyDescent="0.25">
      <c r="A49" s="323" t="s">
        <v>355</v>
      </c>
      <c r="B49" s="307" t="s">
        <v>320</v>
      </c>
      <c r="C49" s="308">
        <v>24.74</v>
      </c>
      <c r="D49" s="308">
        <v>11.15</v>
      </c>
      <c r="E49" s="308">
        <v>54.3</v>
      </c>
      <c r="F49" s="320">
        <v>0.14699999999999999</v>
      </c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 t="s">
        <v>1027</v>
      </c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 t="s">
        <v>548</v>
      </c>
      <c r="BY49" s="502"/>
      <c r="BZ49" s="502"/>
    </row>
    <row r="50" spans="1:78" ht="15.75" customHeight="1" x14ac:dyDescent="0.25">
      <c r="A50" s="323" t="s">
        <v>356</v>
      </c>
      <c r="B50" s="307" t="s">
        <v>320</v>
      </c>
      <c r="C50" s="308">
        <v>24</v>
      </c>
      <c r="D50" s="308">
        <v>12.54</v>
      </c>
      <c r="E50" s="308">
        <v>54</v>
      </c>
      <c r="F50" s="309">
        <v>0.14699999999999999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 t="s">
        <v>999</v>
      </c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 t="s">
        <v>714</v>
      </c>
      <c r="BY50" s="502"/>
      <c r="BZ50" s="502"/>
    </row>
    <row r="51" spans="1:78" ht="15.75" customHeight="1" x14ac:dyDescent="0.25">
      <c r="A51" s="323" t="s">
        <v>357</v>
      </c>
      <c r="B51" s="307" t="s">
        <v>320</v>
      </c>
      <c r="C51" s="308">
        <v>19.5</v>
      </c>
      <c r="D51" s="308">
        <v>14.37</v>
      </c>
      <c r="E51" s="308">
        <v>62.75</v>
      </c>
      <c r="F51" s="309">
        <v>0.14699999999999999</v>
      </c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 t="s">
        <v>786</v>
      </c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 t="s">
        <v>992</v>
      </c>
      <c r="BY51" s="502"/>
      <c r="BZ51" s="502"/>
    </row>
    <row r="52" spans="1:78" ht="15.75" customHeight="1" x14ac:dyDescent="0.25">
      <c r="A52" s="323" t="s">
        <v>358</v>
      </c>
      <c r="B52" s="307" t="s">
        <v>320</v>
      </c>
      <c r="C52" s="308">
        <v>26.5</v>
      </c>
      <c r="D52" s="308">
        <v>10</v>
      </c>
      <c r="E52" s="308">
        <v>51</v>
      </c>
      <c r="F52" s="309">
        <v>0.14699999999999999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 t="s">
        <v>563</v>
      </c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 t="s">
        <v>998</v>
      </c>
      <c r="BY52" s="502"/>
      <c r="BZ52" s="502"/>
    </row>
    <row r="53" spans="1:78" ht="15.75" customHeight="1" x14ac:dyDescent="0.25">
      <c r="A53" s="323" t="s">
        <v>359</v>
      </c>
      <c r="B53" s="307" t="s">
        <v>320</v>
      </c>
      <c r="C53" s="308">
        <v>27.01</v>
      </c>
      <c r="D53" s="308">
        <v>7.1</v>
      </c>
      <c r="E53" s="308">
        <v>51.5</v>
      </c>
      <c r="F53" s="309">
        <v>0.14699999999999999</v>
      </c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 t="s">
        <v>1011</v>
      </c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 t="s">
        <v>1012</v>
      </c>
      <c r="BY53" s="502"/>
      <c r="BZ53" s="502"/>
    </row>
    <row r="54" spans="1:78" ht="15.75" customHeight="1" x14ac:dyDescent="0.25">
      <c r="A54" s="323" t="s">
        <v>360</v>
      </c>
      <c r="B54" s="307" t="s">
        <v>320</v>
      </c>
      <c r="C54" s="308">
        <v>28.68</v>
      </c>
      <c r="D54" s="308">
        <v>7.99</v>
      </c>
      <c r="E54" s="308">
        <v>51.3</v>
      </c>
      <c r="F54" s="309">
        <v>0.14699999999999999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 t="s">
        <v>704</v>
      </c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 t="s">
        <v>1006</v>
      </c>
      <c r="BY54" s="502"/>
      <c r="BZ54" s="502"/>
    </row>
    <row r="55" spans="1:78" ht="15.75" customHeight="1" x14ac:dyDescent="0.25">
      <c r="A55" s="323" t="s">
        <v>361</v>
      </c>
      <c r="B55" s="307" t="s">
        <v>320</v>
      </c>
      <c r="C55" s="308">
        <v>25.5</v>
      </c>
      <c r="D55" s="308">
        <v>9</v>
      </c>
      <c r="E55" s="308">
        <v>42</v>
      </c>
      <c r="F55" s="320">
        <v>0.14699999999999999</v>
      </c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 t="s">
        <v>1029</v>
      </c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 t="s">
        <v>861</v>
      </c>
      <c r="BY55" s="502"/>
      <c r="BZ55" s="502"/>
    </row>
    <row r="56" spans="1:78" ht="15.75" customHeight="1" x14ac:dyDescent="0.25">
      <c r="A56" s="323" t="s">
        <v>362</v>
      </c>
      <c r="B56" s="307" t="s">
        <v>320</v>
      </c>
      <c r="C56" s="308">
        <v>26.2</v>
      </c>
      <c r="D56" s="308">
        <v>10.25</v>
      </c>
      <c r="E56" s="308">
        <v>50.66</v>
      </c>
      <c r="F56" s="320">
        <v>0.14699999999999999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  <c r="AJ56" s="329"/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 t="s">
        <v>1040</v>
      </c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 t="s">
        <v>575</v>
      </c>
      <c r="BY56" s="502"/>
      <c r="BZ56" s="502"/>
    </row>
    <row r="57" spans="1:78" ht="15.75" customHeight="1" x14ac:dyDescent="0.25">
      <c r="A57" s="306" t="s">
        <v>132</v>
      </c>
      <c r="B57" s="318" t="s">
        <v>230</v>
      </c>
      <c r="C57" s="308">
        <v>90.34999999999998</v>
      </c>
      <c r="D57" s="308">
        <v>7.1166666666666663</v>
      </c>
      <c r="E57" s="308">
        <v>85.126000000000005</v>
      </c>
      <c r="F57" s="309">
        <v>-14.756790000000001</v>
      </c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 t="s">
        <v>768</v>
      </c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 t="s">
        <v>1037</v>
      </c>
      <c r="BY57" s="502"/>
      <c r="BZ57" s="502"/>
    </row>
    <row r="58" spans="1:78" ht="15.75" customHeight="1" x14ac:dyDescent="0.25">
      <c r="A58" s="306" t="s">
        <v>233</v>
      </c>
      <c r="B58" s="318" t="s">
        <v>230</v>
      </c>
      <c r="C58" s="304">
        <v>85</v>
      </c>
      <c r="D58" s="304">
        <v>16</v>
      </c>
      <c r="E58" s="304">
        <v>89</v>
      </c>
      <c r="F58" s="320">
        <v>1.3986550000000002</v>
      </c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29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 t="s">
        <v>979</v>
      </c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 t="s">
        <v>521</v>
      </c>
      <c r="BY58" s="502"/>
      <c r="BZ58" s="502"/>
    </row>
    <row r="59" spans="1:78" ht="15.75" customHeight="1" x14ac:dyDescent="0.25">
      <c r="A59" s="306" t="s">
        <v>234</v>
      </c>
      <c r="B59" s="307" t="s">
        <v>230</v>
      </c>
      <c r="C59" s="304">
        <v>85</v>
      </c>
      <c r="D59" s="304">
        <v>18</v>
      </c>
      <c r="E59" s="304">
        <v>89</v>
      </c>
      <c r="F59" s="320">
        <v>1.3986550000000002</v>
      </c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29"/>
      <c r="AU59" s="329"/>
      <c r="AV59" s="329"/>
      <c r="AW59" s="329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 t="s">
        <v>940</v>
      </c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 t="s">
        <v>1014</v>
      </c>
      <c r="BY59" s="502"/>
      <c r="BZ59" s="502"/>
    </row>
    <row r="60" spans="1:78" ht="15.75" customHeight="1" x14ac:dyDescent="0.25">
      <c r="A60" s="315" t="s">
        <v>235</v>
      </c>
      <c r="B60" s="318" t="s">
        <v>230</v>
      </c>
      <c r="C60" s="304">
        <v>85</v>
      </c>
      <c r="D60" s="305">
        <v>20</v>
      </c>
      <c r="E60" s="304">
        <v>89</v>
      </c>
      <c r="F60" s="320">
        <v>1.3986550000000002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 t="s">
        <v>993</v>
      </c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 t="s">
        <v>180</v>
      </c>
      <c r="BY60" s="502"/>
      <c r="BZ60" s="502"/>
    </row>
    <row r="61" spans="1:78" ht="15.75" customHeight="1" x14ac:dyDescent="0.25">
      <c r="A61" s="315" t="s">
        <v>236</v>
      </c>
      <c r="B61" s="318" t="s">
        <v>230</v>
      </c>
      <c r="C61" s="304">
        <v>85</v>
      </c>
      <c r="D61" s="305">
        <v>22</v>
      </c>
      <c r="E61" s="304">
        <v>89</v>
      </c>
      <c r="F61" s="320">
        <v>1.3986550000000002</v>
      </c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 t="s">
        <v>509</v>
      </c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 t="s">
        <v>778</v>
      </c>
      <c r="BY61" s="502"/>
      <c r="BZ61" s="502"/>
    </row>
    <row r="62" spans="1:78" ht="15.75" customHeight="1" x14ac:dyDescent="0.25">
      <c r="A62" s="306" t="s">
        <v>237</v>
      </c>
      <c r="B62" s="307" t="s">
        <v>230</v>
      </c>
      <c r="C62" s="304">
        <v>85</v>
      </c>
      <c r="D62" s="304">
        <v>24</v>
      </c>
      <c r="E62" s="304">
        <v>89</v>
      </c>
      <c r="F62" s="320">
        <v>1.3986550000000002</v>
      </c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 t="s">
        <v>990</v>
      </c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 t="s">
        <v>1010</v>
      </c>
      <c r="BY62" s="502"/>
      <c r="BZ62" s="502"/>
    </row>
    <row r="63" spans="1:78" ht="15.75" customHeight="1" x14ac:dyDescent="0.25">
      <c r="A63" s="306" t="s">
        <v>238</v>
      </c>
      <c r="B63" s="307" t="s">
        <v>230</v>
      </c>
      <c r="C63" s="304">
        <v>85</v>
      </c>
      <c r="D63" s="304">
        <v>30</v>
      </c>
      <c r="E63" s="304">
        <v>89</v>
      </c>
      <c r="F63" s="320">
        <v>1.3986550000000002</v>
      </c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 t="s">
        <v>637</v>
      </c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 t="s">
        <v>949</v>
      </c>
      <c r="BY63" s="502"/>
      <c r="BZ63" s="502"/>
    </row>
    <row r="64" spans="1:78" ht="15.75" customHeight="1" x14ac:dyDescent="0.25">
      <c r="A64" s="306" t="s">
        <v>239</v>
      </c>
      <c r="B64" s="307" t="s">
        <v>230</v>
      </c>
      <c r="C64" s="304">
        <v>85</v>
      </c>
      <c r="D64" s="304">
        <v>36</v>
      </c>
      <c r="E64" s="304">
        <v>89</v>
      </c>
      <c r="F64" s="320">
        <v>1.3986550000000002</v>
      </c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 t="s">
        <v>958</v>
      </c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 t="s">
        <v>796</v>
      </c>
      <c r="BY64" s="502"/>
      <c r="BZ64" s="502"/>
    </row>
    <row r="65" spans="1:78" ht="15.75" customHeight="1" x14ac:dyDescent="0.25">
      <c r="A65" s="306" t="s">
        <v>327</v>
      </c>
      <c r="B65" s="307" t="s">
        <v>230</v>
      </c>
      <c r="C65" s="304">
        <v>85</v>
      </c>
      <c r="D65" s="304">
        <v>43</v>
      </c>
      <c r="E65" s="304">
        <v>89</v>
      </c>
      <c r="F65" s="320">
        <v>1.3986550000000002</v>
      </c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 t="s">
        <v>987</v>
      </c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</row>
    <row r="66" spans="1:78" ht="15.75" customHeight="1" x14ac:dyDescent="0.25">
      <c r="A66" s="315" t="s">
        <v>133</v>
      </c>
      <c r="B66" s="307" t="s">
        <v>230</v>
      </c>
      <c r="C66" s="308">
        <v>88.83</v>
      </c>
      <c r="D66" s="308">
        <v>23.99</v>
      </c>
      <c r="E66" s="308">
        <v>82</v>
      </c>
      <c r="F66" s="309">
        <v>2.0148299999999999</v>
      </c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 t="s">
        <v>1005</v>
      </c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</row>
    <row r="67" spans="1:78" ht="15.75" customHeight="1" x14ac:dyDescent="0.25">
      <c r="A67" s="306" t="s">
        <v>232</v>
      </c>
      <c r="B67" s="307" t="s">
        <v>230</v>
      </c>
      <c r="C67" s="308">
        <v>93</v>
      </c>
      <c r="D67" s="308">
        <v>26</v>
      </c>
      <c r="E67" s="308">
        <v>67.666666666666671</v>
      </c>
      <c r="F67" s="309">
        <v>0.45978999999999998</v>
      </c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 t="s">
        <v>892</v>
      </c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</row>
    <row r="68" spans="1:78" ht="15.75" customHeight="1" x14ac:dyDescent="0.25">
      <c r="A68" s="306" t="s">
        <v>231</v>
      </c>
      <c r="B68" s="307" t="s">
        <v>230</v>
      </c>
      <c r="C68" s="308">
        <v>22.28</v>
      </c>
      <c r="D68" s="308">
        <v>24</v>
      </c>
      <c r="E68" s="308">
        <v>59.064999999999998</v>
      </c>
      <c r="F68" s="309">
        <v>0.45978999999999998</v>
      </c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</row>
    <row r="69" spans="1:78" ht="15.75" customHeight="1" x14ac:dyDescent="0.25">
      <c r="A69" s="324" t="s">
        <v>328</v>
      </c>
      <c r="B69" s="307" t="s">
        <v>240</v>
      </c>
      <c r="C69" s="308">
        <v>99.9</v>
      </c>
      <c r="D69" s="308">
        <v>0</v>
      </c>
      <c r="E69" s="308">
        <v>86</v>
      </c>
      <c r="F69" s="309">
        <v>2.1520000000000001</v>
      </c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</row>
    <row r="70" spans="1:78" ht="15.75" customHeight="1" x14ac:dyDescent="0.25">
      <c r="A70" s="306" t="s">
        <v>145</v>
      </c>
      <c r="B70" s="307" t="s">
        <v>243</v>
      </c>
      <c r="C70" s="308">
        <v>98.97</v>
      </c>
      <c r="D70" s="308">
        <v>0</v>
      </c>
      <c r="E70" s="313">
        <v>100</v>
      </c>
      <c r="F70" s="309">
        <v>0.64598999999999995</v>
      </c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  <c r="AR70" s="329"/>
      <c r="AS70" s="329"/>
      <c r="AT70" s="329"/>
      <c r="AU70" s="329"/>
      <c r="AV70" s="329"/>
      <c r="AW70" s="329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</row>
    <row r="71" spans="1:78" ht="15.75" customHeight="1" x14ac:dyDescent="0.25">
      <c r="A71" s="315" t="s">
        <v>139</v>
      </c>
      <c r="B71" s="307" t="s">
        <v>320</v>
      </c>
      <c r="C71" s="308">
        <v>13.8</v>
      </c>
      <c r="D71" s="308">
        <v>4.3600000000000003</v>
      </c>
      <c r="E71" s="308">
        <v>62.684999999999995</v>
      </c>
      <c r="F71" s="309">
        <v>0.10251</v>
      </c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  <c r="AJ71" s="329"/>
      <c r="AK71" s="329"/>
      <c r="AL71" s="329"/>
      <c r="AM71" s="329"/>
      <c r="AN71" s="329"/>
      <c r="AO71" s="329"/>
      <c r="AP71" s="329"/>
      <c r="AQ71" s="329"/>
      <c r="AR71" s="329"/>
      <c r="AS71" s="329"/>
      <c r="AT71" s="329"/>
      <c r="AU71" s="329"/>
      <c r="AV71" s="329"/>
      <c r="AW71" s="329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</row>
    <row r="72" spans="1:78" ht="15.75" customHeight="1" x14ac:dyDescent="0.25">
      <c r="A72" s="315" t="s">
        <v>329</v>
      </c>
      <c r="B72" s="318" t="s">
        <v>320</v>
      </c>
      <c r="C72" s="308">
        <v>30.25</v>
      </c>
      <c r="D72" s="308">
        <v>8.92</v>
      </c>
      <c r="E72" s="308">
        <v>72.05</v>
      </c>
      <c r="F72" s="309">
        <v>0.10251</v>
      </c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</row>
    <row r="73" spans="1:78" ht="15.75" customHeight="1" x14ac:dyDescent="0.25">
      <c r="A73" s="306" t="s">
        <v>140</v>
      </c>
      <c r="B73" s="307" t="s">
        <v>320</v>
      </c>
      <c r="C73" s="308">
        <v>25.68</v>
      </c>
      <c r="D73" s="308">
        <v>3.47</v>
      </c>
      <c r="E73" s="308">
        <v>58.766666666666659</v>
      </c>
      <c r="F73" s="309">
        <v>1.108E-2</v>
      </c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29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</row>
    <row r="74" spans="1:78" ht="15.75" customHeight="1" x14ac:dyDescent="0.25">
      <c r="A74" s="306" t="s">
        <v>141</v>
      </c>
      <c r="B74" s="325" t="s">
        <v>320</v>
      </c>
      <c r="C74" s="308">
        <v>26.49</v>
      </c>
      <c r="D74" s="308">
        <v>8.07</v>
      </c>
      <c r="E74" s="308">
        <v>58.85</v>
      </c>
      <c r="F74" s="309">
        <v>5.3609999999999998E-2</v>
      </c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  <c r="AJ74" s="329"/>
      <c r="AK74" s="329"/>
      <c r="AL74" s="329"/>
      <c r="AM74" s="329"/>
      <c r="AN74" s="329"/>
      <c r="AO74" s="329"/>
      <c r="AP74" s="329"/>
      <c r="AQ74" s="329"/>
      <c r="AR74" s="329"/>
      <c r="AS74" s="329"/>
      <c r="AT74" s="329"/>
      <c r="AU74" s="329"/>
      <c r="AV74" s="329"/>
      <c r="AW74" s="329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</row>
    <row r="75" spans="1:78" ht="15.75" customHeight="1" x14ac:dyDescent="0.25">
      <c r="A75" s="315" t="s">
        <v>88</v>
      </c>
      <c r="B75" s="312" t="s">
        <v>320</v>
      </c>
      <c r="C75" s="308">
        <v>31.4</v>
      </c>
      <c r="D75" s="308">
        <v>7.3849999999999998</v>
      </c>
      <c r="E75" s="308">
        <v>64.72</v>
      </c>
      <c r="F75" s="309">
        <v>5.3609999999999998E-2</v>
      </c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  <c r="AJ75" s="329"/>
      <c r="AK75" s="329"/>
      <c r="AL75" s="329"/>
      <c r="AM75" s="329"/>
      <c r="AN75" s="329"/>
      <c r="AO75" s="329"/>
      <c r="AP75" s="329"/>
      <c r="AQ75" s="329"/>
      <c r="AR75" s="329"/>
      <c r="AS75" s="329"/>
      <c r="AT75" s="329"/>
      <c r="AU75" s="329"/>
      <c r="AV75" s="329"/>
      <c r="AW75" s="329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</row>
    <row r="76" spans="1:78" ht="15.75" customHeight="1" x14ac:dyDescent="0.25">
      <c r="A76" s="306" t="s">
        <v>142</v>
      </c>
      <c r="B76" s="325" t="s">
        <v>320</v>
      </c>
      <c r="C76" s="308">
        <v>31.95</v>
      </c>
      <c r="D76" s="308">
        <v>7.5333333333333341</v>
      </c>
      <c r="E76" s="308">
        <v>60.806666666666665</v>
      </c>
      <c r="F76" s="309">
        <v>5.3609999999999998E-2</v>
      </c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</row>
    <row r="77" spans="1:78" ht="15.75" customHeight="1" x14ac:dyDescent="0.25">
      <c r="A77" s="315" t="s">
        <v>134</v>
      </c>
      <c r="B77" s="312" t="s">
        <v>230</v>
      </c>
      <c r="C77" s="308">
        <v>90.92</v>
      </c>
      <c r="D77" s="308">
        <v>38.47</v>
      </c>
      <c r="E77" s="308">
        <v>87.133333333333326</v>
      </c>
      <c r="F77" s="309">
        <v>1.5261899999999999</v>
      </c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</row>
    <row r="78" spans="1:78" ht="15.75" customHeight="1" x14ac:dyDescent="0.25">
      <c r="A78" s="306" t="s">
        <v>135</v>
      </c>
      <c r="B78" s="325" t="s">
        <v>230</v>
      </c>
      <c r="C78" s="308">
        <v>89.473333333333343</v>
      </c>
      <c r="D78" s="308">
        <v>10.563333333333333</v>
      </c>
      <c r="E78" s="308">
        <v>82.768000000000001</v>
      </c>
      <c r="F78" s="309">
        <v>0.86112999999999995</v>
      </c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</row>
    <row r="79" spans="1:78" ht="15.75" customHeight="1" x14ac:dyDescent="0.25">
      <c r="A79" s="315" t="s">
        <v>330</v>
      </c>
      <c r="B79" s="312" t="s">
        <v>230</v>
      </c>
      <c r="C79" s="308">
        <v>91.66</v>
      </c>
      <c r="D79" s="308">
        <v>33.49</v>
      </c>
      <c r="E79" s="308">
        <v>58.92</v>
      </c>
      <c r="F79" s="309">
        <v>0.47749999999999998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</row>
    <row r="80" spans="1:78" ht="15.75" customHeight="1" x14ac:dyDescent="0.25">
      <c r="A80" s="315" t="s">
        <v>136</v>
      </c>
      <c r="B80" s="325" t="s">
        <v>244</v>
      </c>
      <c r="C80" s="308">
        <v>98.44</v>
      </c>
      <c r="D80" s="308">
        <v>280.96000000000004</v>
      </c>
      <c r="E80" s="308">
        <v>0</v>
      </c>
      <c r="F80" s="309">
        <v>1.56978</v>
      </c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</row>
    <row r="81" spans="1:78" ht="15.75" customHeight="1" x14ac:dyDescent="0.25">
      <c r="A81" s="135"/>
      <c r="B81" s="136"/>
      <c r="C81" s="137"/>
      <c r="D81" s="137"/>
      <c r="E81" s="137"/>
      <c r="F81" s="137"/>
      <c r="U81" s="35"/>
      <c r="V81" s="35"/>
      <c r="W81" s="35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</row>
    <row r="82" spans="1:78" ht="15.75" customHeight="1" x14ac:dyDescent="0.25">
      <c r="A82" s="132"/>
      <c r="B82" s="133"/>
      <c r="C82" s="134"/>
      <c r="D82" s="134"/>
      <c r="E82" s="134"/>
      <c r="F82" s="134"/>
      <c r="U82" s="35"/>
      <c r="V82" s="35"/>
      <c r="W82" s="35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</row>
    <row r="83" spans="1:78" ht="15.75" customHeight="1" x14ac:dyDescent="0.25">
      <c r="A83" s="135"/>
      <c r="B83" s="136"/>
      <c r="C83" s="137"/>
      <c r="D83" s="137"/>
      <c r="E83" s="137"/>
      <c r="F83" s="136"/>
      <c r="U83" s="35"/>
      <c r="V83" s="35"/>
      <c r="W83" s="35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</row>
    <row r="84" spans="1:78" ht="15.75" customHeight="1" x14ac:dyDescent="0.25">
      <c r="A84" s="132"/>
      <c r="B84" s="133"/>
      <c r="C84" s="134"/>
      <c r="D84" s="134"/>
      <c r="E84" s="134"/>
      <c r="F84" s="133"/>
      <c r="U84" s="35"/>
      <c r="V84" s="35"/>
      <c r="W84" s="35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</row>
    <row r="85" spans="1:78" ht="15.75" customHeight="1" x14ac:dyDescent="0.25">
      <c r="A85" s="135"/>
      <c r="B85" s="136"/>
      <c r="C85" s="137"/>
      <c r="D85" s="137"/>
      <c r="E85" s="137"/>
      <c r="F85" s="136"/>
      <c r="U85" s="35"/>
      <c r="V85" s="35"/>
      <c r="W85" s="35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</row>
    <row r="86" spans="1:78" ht="15.75" customHeight="1" x14ac:dyDescent="0.25">
      <c r="A86" s="132"/>
      <c r="B86" s="133"/>
      <c r="C86" s="134"/>
      <c r="D86" s="133"/>
      <c r="E86" s="133"/>
      <c r="F86" s="133"/>
      <c r="U86" s="35"/>
      <c r="V86" s="35"/>
      <c r="W86" s="35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</row>
    <row r="87" spans="1:78" ht="15.75" customHeight="1" x14ac:dyDescent="0.25">
      <c r="A87" s="135"/>
      <c r="B87" s="136"/>
      <c r="C87" s="136"/>
      <c r="D87" s="136"/>
      <c r="E87" s="136"/>
      <c r="F87" s="136"/>
      <c r="U87" s="35"/>
      <c r="V87" s="35"/>
      <c r="W87" s="35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</row>
    <row r="88" spans="1:78" ht="15.75" customHeight="1" x14ac:dyDescent="0.25">
      <c r="A88" s="132"/>
      <c r="B88" s="133"/>
      <c r="C88" s="133"/>
      <c r="D88" s="133"/>
      <c r="E88" s="133"/>
      <c r="F88" s="133"/>
      <c r="U88" s="35"/>
      <c r="V88" s="35"/>
      <c r="W88" s="35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</row>
    <row r="89" spans="1:78" ht="15.75" customHeight="1" x14ac:dyDescent="0.25">
      <c r="A89" s="135"/>
      <c r="B89" s="136"/>
      <c r="C89" s="136"/>
      <c r="D89" s="136"/>
      <c r="E89" s="136"/>
      <c r="F89" s="136"/>
      <c r="U89" s="35"/>
      <c r="V89" s="35"/>
      <c r="W89" s="35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</row>
    <row r="90" spans="1:78" ht="15.75" customHeight="1" x14ac:dyDescent="0.25">
      <c r="A90" s="132"/>
      <c r="B90" s="133"/>
      <c r="C90" s="133"/>
      <c r="D90" s="133"/>
      <c r="E90" s="133"/>
      <c r="F90" s="133"/>
      <c r="U90" s="35"/>
      <c r="V90" s="35"/>
      <c r="W90" s="35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</row>
    <row r="91" spans="1:78" ht="15.75" customHeight="1" x14ac:dyDescent="0.25">
      <c r="A91" s="138"/>
      <c r="B91" s="138"/>
      <c r="C91" s="138"/>
      <c r="D91" s="138"/>
      <c r="E91" s="138"/>
      <c r="F91" s="138"/>
      <c r="U91" s="35"/>
      <c r="V91" s="35"/>
      <c r="W91" s="35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</row>
    <row r="92" spans="1:78" ht="15.75" customHeight="1" x14ac:dyDescent="0.25">
      <c r="A92" s="139"/>
      <c r="B92" s="139"/>
      <c r="C92" s="139"/>
      <c r="D92" s="139"/>
      <c r="E92" s="139"/>
      <c r="F92" s="139"/>
      <c r="U92" s="35"/>
      <c r="V92" s="35"/>
      <c r="W92" s="35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04"/>
      <c r="BR92" s="504"/>
      <c r="BS92" s="504"/>
      <c r="BT92" s="504"/>
      <c r="BU92" s="504"/>
      <c r="BV92" s="504"/>
      <c r="BW92" s="504"/>
      <c r="BX92" s="504"/>
      <c r="BY92" s="504"/>
      <c r="BZ92" s="504"/>
    </row>
    <row r="93" spans="1:78" ht="15.75" customHeight="1" x14ac:dyDescent="0.25">
      <c r="U93" s="35"/>
      <c r="V93" s="35"/>
      <c r="W93" s="35"/>
      <c r="AY93" s="504"/>
      <c r="AZ93" s="504"/>
      <c r="BA93" s="504"/>
      <c r="BB93" s="504"/>
      <c r="BC93" s="504"/>
      <c r="BD93" s="504"/>
      <c r="BE93" s="504"/>
      <c r="BF93" s="504"/>
      <c r="BG93" s="504"/>
      <c r="BH93" s="504"/>
      <c r="BI93" s="504"/>
      <c r="BJ93" s="504"/>
      <c r="BK93" s="504"/>
      <c r="BL93" s="504"/>
      <c r="BM93" s="504"/>
      <c r="BN93" s="504"/>
      <c r="BO93" s="504"/>
      <c r="BP93" s="504"/>
      <c r="BQ93" s="504"/>
      <c r="BR93" s="504"/>
      <c r="BS93" s="504"/>
      <c r="BT93" s="504"/>
      <c r="BU93" s="504"/>
      <c r="BV93" s="504"/>
      <c r="BW93" s="504"/>
      <c r="BX93" s="504"/>
      <c r="BY93" s="504"/>
      <c r="BZ93" s="504"/>
    </row>
    <row r="94" spans="1:78" ht="15.75" customHeight="1" x14ac:dyDescent="0.25">
      <c r="U94" s="35"/>
      <c r="V94" s="35"/>
      <c r="W94" s="35"/>
      <c r="AY94" s="504"/>
      <c r="AZ94" s="504"/>
      <c r="BA94" s="504"/>
      <c r="BB94" s="504"/>
      <c r="BC94" s="504"/>
      <c r="BD94" s="504"/>
      <c r="BE94" s="504"/>
      <c r="BF94" s="504"/>
      <c r="BG94" s="504"/>
      <c r="BH94" s="504"/>
      <c r="BI94" s="504"/>
      <c r="BJ94" s="504"/>
      <c r="BK94" s="504"/>
      <c r="BL94" s="504"/>
      <c r="BM94" s="504"/>
      <c r="BN94" s="504"/>
      <c r="BO94" s="504"/>
      <c r="BP94" s="504"/>
      <c r="BQ94" s="504"/>
      <c r="BR94" s="504"/>
      <c r="BS94" s="504"/>
      <c r="BT94" s="504"/>
      <c r="BU94" s="504"/>
      <c r="BV94" s="504"/>
      <c r="BW94" s="504"/>
      <c r="BX94" s="504"/>
      <c r="BY94" s="504"/>
      <c r="BZ94" s="504"/>
    </row>
    <row r="95" spans="1:78" ht="15.75" customHeight="1" x14ac:dyDescent="0.25">
      <c r="U95" s="35"/>
      <c r="V95" s="35"/>
      <c r="W95" s="35"/>
      <c r="AY95" s="504"/>
      <c r="AZ95" s="504"/>
      <c r="BA95" s="504"/>
      <c r="BB95" s="504"/>
      <c r="BC95" s="504"/>
      <c r="BD95" s="504"/>
      <c r="BE95" s="504"/>
      <c r="BF95" s="504"/>
      <c r="BG95" s="504"/>
      <c r="BH95" s="504"/>
      <c r="BI95" s="504"/>
      <c r="BJ95" s="504"/>
      <c r="BK95" s="504"/>
      <c r="BL95" s="504"/>
      <c r="BM95" s="504"/>
      <c r="BN95" s="504"/>
      <c r="BO95" s="504"/>
      <c r="BP95" s="504"/>
      <c r="BQ95" s="504"/>
      <c r="BR95" s="504"/>
      <c r="BS95" s="504"/>
      <c r="BT95" s="504"/>
      <c r="BU95" s="504"/>
      <c r="BV95" s="504"/>
      <c r="BW95" s="504"/>
      <c r="BX95" s="504"/>
      <c r="BY95" s="504"/>
      <c r="BZ95" s="504"/>
    </row>
    <row r="96" spans="1:78" ht="15.75" customHeight="1" x14ac:dyDescent="0.25">
      <c r="U96" s="35"/>
      <c r="V96" s="35"/>
      <c r="W96" s="35"/>
      <c r="AY96" s="504"/>
      <c r="AZ96" s="504"/>
      <c r="BA96" s="504"/>
      <c r="BB96" s="504"/>
      <c r="BC96" s="504"/>
      <c r="BD96" s="504"/>
      <c r="BE96" s="504"/>
      <c r="BF96" s="504"/>
      <c r="BG96" s="504"/>
      <c r="BH96" s="504"/>
      <c r="BI96" s="504"/>
      <c r="BJ96" s="504"/>
      <c r="BK96" s="504"/>
      <c r="BL96" s="504"/>
      <c r="BM96" s="504"/>
      <c r="BN96" s="504"/>
      <c r="BO96" s="504"/>
      <c r="BP96" s="504"/>
      <c r="BQ96" s="504"/>
      <c r="BR96" s="504"/>
      <c r="BS96" s="504"/>
      <c r="BT96" s="504"/>
      <c r="BU96" s="504"/>
      <c r="BV96" s="504"/>
      <c r="BW96" s="504"/>
      <c r="BX96" s="504"/>
      <c r="BY96" s="504"/>
      <c r="BZ96" s="504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2026-06-03T14:09:10Z</dcterms:modified>
</cp:coreProperties>
</file>