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AF0F263D-4A68-45A3-AFEB-95C952A30F7B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<sst xmlns="http://schemas.openxmlformats.org/spreadsheetml/2006/main" count="1968" uniqueCount="1268">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</sst>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43" zoomScaleNormal="100" workbookViewId="0">
      <selection activeCell="B142" sqref="B14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00" t="s">
        <v>225</v>
      </c>
      <c r="C1" s="800"/>
      <c r="D1" s="800"/>
      <c r="E1" s="800"/>
      <c r="F1" s="800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0" t="s">
        <v>1</v>
      </c>
      <c r="B4" s="807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6" t="s">
        <v>146</v>
      </c>
      <c r="B5" s="807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0" t="s">
        <v>2</v>
      </c>
      <c r="B6" s="807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6" t="s">
        <v>4</v>
      </c>
      <c r="B7" s="807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0" t="s">
        <v>229</v>
      </c>
      <c r="B8" s="807"/>
      <c r="C8" s="126">
        <v>45841</v>
      </c>
      <c r="D8" s="129" t="str">
        <f>IF(C8="","",TEXT(C8,"DD/MM/AAAA"))</f>
        <v>03/07/2025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6" t="s">
        <v>228</v>
      </c>
      <c r="B9" s="807"/>
      <c r="C9" s="127">
        <v>45945</v>
      </c>
      <c r="D9" s="129" t="str">
        <f>IF(C9="","",TEXT(C9,"DD/MM/AAAA"))</f>
        <v>15/10/2025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0" t="s">
        <v>6</v>
      </c>
      <c r="B10" s="807"/>
      <c r="C10" s="60">
        <v>6.4</v>
      </c>
      <c r="D10" s="129">
        <f>IF(AND(C8=0, C9=0), "", C9-C8)</f>
        <v>104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6" t="s">
        <v>7</v>
      </c>
      <c r="B11" s="807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1" t="s">
        <v>8</v>
      </c>
      <c r="B12" s="807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6" t="s">
        <v>224</v>
      </c>
      <c r="B13" s="807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0" t="s">
        <v>9</v>
      </c>
      <c r="B14" s="807"/>
      <c r="C14" s="57">
        <v>2.1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8" t="s">
        <v>147</v>
      </c>
      <c r="B15" s="807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9" t="s">
        <v>148</v>
      </c>
      <c r="B16" s="80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6" t="s">
        <v>14</v>
      </c>
      <c r="B17" s="80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4" t="s">
        <v>155</v>
      </c>
      <c r="B19" s="805"/>
      <c r="C19" s="805"/>
      <c r="D19" s="805"/>
      <c r="E19" s="805"/>
      <c r="F19" s="805"/>
      <c r="G19" s="805"/>
      <c r="H19" s="824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24</v>
      </c>
      <c r="C23" s="63"/>
      <c r="D23" s="63">
        <v>252.19</v>
      </c>
      <c r="E23" s="350">
        <v>0.28299999999999997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4" t="s">
        <v>154</v>
      </c>
      <c r="B37" s="805"/>
      <c r="C37" s="805"/>
      <c r="D37" s="805"/>
      <c r="E37" s="805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187</v>
      </c>
      <c r="E41" s="59" t="s">
        <v>11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4" t="s">
        <v>153</v>
      </c>
      <c r="B55" s="805"/>
      <c r="C55" s="805"/>
      <c r="D55" s="805"/>
      <c r="E55" s="805"/>
      <c r="F55" s="805"/>
      <c r="G55" s="805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1" t="s">
        <v>152</v>
      </c>
      <c r="B73" s="812"/>
      <c r="C73" s="813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24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5" t="s">
        <v>150</v>
      </c>
      <c r="B91" s="826"/>
      <c r="C91" s="826"/>
      <c r="D91" s="827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1" t="s">
        <v>151</v>
      </c>
      <c r="B100" s="802"/>
      <c r="C100" s="802"/>
      <c r="D100" s="80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4" t="s">
        <v>385</v>
      </c>
      <c r="B109" s="805"/>
      <c r="C109" s="805"/>
      <c r="D109" s="805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13.327999999999999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20" t="s">
        <v>377</v>
      </c>
      <c r="D117" s="821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2"/>
      <c r="D118" s="82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635">
        <v>3147.3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799">
        <v>2162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6" t="s">
        <v>396</v>
      </c>
      <c r="B148" s="817"/>
      <c r="C148" s="817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8"/>
      <c r="B149" s="819"/>
      <c r="C149" s="819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6" t="s">
        <v>1232</v>
      </c>
      <c r="B151" s="817"/>
      <c r="C151" s="817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8"/>
      <c r="B152" s="819"/>
      <c r="C152" s="819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Q1" activePane="topRight" state="frozen"/>
      <selection activeCell="A17" sqref="A17"/>
      <selection pane="topRight" activeCell="V9" sqref="V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7" t="s">
        <v>226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8" t="s">
        <v>0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U2" s="839"/>
      <c r="V2" s="839"/>
      <c r="W2" s="839"/>
      <c r="X2" s="839"/>
      <c r="Y2" s="839"/>
      <c r="Z2" s="839"/>
      <c r="AA2" s="839"/>
      <c r="AB2" s="839"/>
      <c r="AC2" s="839"/>
      <c r="AD2" s="839"/>
      <c r="AE2" s="839"/>
      <c r="AF2" s="839"/>
      <c r="AG2" s="839"/>
      <c r="AH2" s="839"/>
      <c r="AI2" s="839"/>
      <c r="AJ2" s="839"/>
      <c r="AK2" s="839"/>
      <c r="AL2" s="839"/>
      <c r="AM2" s="839"/>
      <c r="AN2" s="839"/>
      <c r="AO2" s="839"/>
      <c r="AP2" s="839"/>
      <c r="AQ2" s="839"/>
      <c r="AR2" s="839"/>
      <c r="AS2" s="839"/>
      <c r="AT2" s="839"/>
      <c r="AU2" s="839"/>
      <c r="AV2" s="839"/>
      <c r="AW2" s="839"/>
      <c r="AX2" s="839"/>
      <c r="AY2" s="839"/>
      <c r="AZ2" s="839"/>
      <c r="BA2" s="839"/>
      <c r="BB2" s="839"/>
      <c r="BC2" s="839"/>
      <c r="BD2" s="839"/>
      <c r="BE2" s="839"/>
      <c r="BF2" s="839"/>
      <c r="BG2" s="839"/>
      <c r="BH2" s="839"/>
      <c r="BI2" s="839"/>
      <c r="BJ2" s="839"/>
      <c r="BK2" s="839"/>
      <c r="BL2" s="839"/>
      <c r="BM2" s="839"/>
      <c r="BN2" s="839"/>
      <c r="BO2" s="839"/>
      <c r="BP2" s="839"/>
      <c r="BQ2" s="839"/>
      <c r="BR2" s="839"/>
      <c r="BS2" s="839"/>
      <c r="BT2" s="839"/>
      <c r="BU2" s="839"/>
      <c r="BV2" s="839"/>
      <c r="BW2" s="839"/>
      <c r="BX2" s="839"/>
      <c r="BY2" s="839"/>
      <c r="BZ2" s="839"/>
      <c r="CA2" s="839"/>
      <c r="CB2" s="839"/>
      <c r="CC2" s="839"/>
      <c r="CD2" s="839"/>
      <c r="CE2" s="839"/>
      <c r="CF2" s="839"/>
      <c r="CG2" s="839"/>
      <c r="CH2" s="839"/>
      <c r="CI2" s="839"/>
      <c r="CJ2" s="839"/>
      <c r="CK2" s="839"/>
      <c r="CL2" s="839"/>
      <c r="CM2" s="83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4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359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v>3.9158687697947148</v>
      </c>
      <c r="P5" s="788">
        <f>IF(N5&gt;0,VLOOKUP(A5,'Lista Suspensa'!$A$1:$F$92,3,),0)</f>
        <v>0</v>
      </c>
      <c r="Q5" s="788">
        <v>7.0254239499999995</v>
      </c>
      <c r="R5" s="788">
        <v>49.486238650000004</v>
      </c>
      <c r="S5" s="789">
        <f>IF(OR(N5&gt;0,O5&gt;0),VLOOKUP(A5,'Lista Suspensa'!$A$1:$F$90,6,),0)</f>
        <v>0.14699999999999999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0.82087031250000009</v>
      </c>
      <c r="O6" s="790">
        <f>(N6*(P6/100))</f>
        <v>0.73227104343750005</v>
      </c>
      <c r="P6" s="791">
        <f>IF(N6&gt;0,VLOOKUP(A6,'Lista Suspensa'!$A$1:$F$92,3,),0)</f>
        <v>89.206666666666663</v>
      </c>
      <c r="Q6" s="791">
        <f>IF(OR(N6&gt;0,O6&gt;0),VLOOKUP(A6,'Lista Suspensa'!$A$1:$F$90,4,),0)</f>
        <v>8.6433333333333326</v>
      </c>
      <c r="R6" s="791">
        <f>IF(OR(N6&gt;0,O6&gt;0),VLOOKUP(A6,'Lista Suspensa'!$A$1:$F$90,5,),0)</f>
        <v>88.207499999999996</v>
      </c>
      <c r="S6" s="792">
        <f>IF(OR(N6&gt;0,O6&gt;0),VLOOKUP(A6,'Lista Suspensa'!$A$1:$F$90,6,),0)</f>
        <v>1.3873200000000001</v>
      </c>
      <c r="T6" s="790"/>
      <c r="U6" s="790">
        <f t="shared" ref="U6:U34" si="2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3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4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5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6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7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8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9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0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1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2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>
        <v>0.35810624999999996</v>
      </c>
      <c r="O7" s="787">
        <f t="shared" ref="O7:O34" si="13">(N7*(P7/100))</f>
        <v>0.31769395968749997</v>
      </c>
      <c r="P7" s="788">
        <f>IF(N7&gt;0,VLOOKUP(A7,'Lista Suspensa'!$A$1:$F$92,3,),0)</f>
        <v>88.715000000000003</v>
      </c>
      <c r="Q7" s="788">
        <f>IF(OR(N7&gt;0,O7&gt;0),VLOOKUP(A7,'Lista Suspensa'!$A$1:$F$90,4,),0)</f>
        <v>48.57</v>
      </c>
      <c r="R7" s="788">
        <f>IF(OR(N7&gt;0,O7&gt;0),VLOOKUP(A7,'Lista Suspensa'!$A$1:$F$90,5,),0)</f>
        <v>89.53</v>
      </c>
      <c r="S7" s="789">
        <f>IF(OR(N7&gt;0,O7&gt;0),VLOOKUP(A7,'Lista Suspensa'!$A$1:$F$90,6,),0)</f>
        <v>1.4099900000000001</v>
      </c>
      <c r="T7" s="787"/>
      <c r="U7" s="787">
        <f t="shared" si="2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3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4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5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6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7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8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9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0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1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2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>
        <v>3.1523437500000001E-2</v>
      </c>
      <c r="O8" s="790">
        <f t="shared" si="13"/>
        <v>3.1031671875E-2</v>
      </c>
      <c r="P8" s="791">
        <f>IF(N8&gt;0,VLOOKUP(A8,'Lista Suspensa'!$A$1:$F$92,3,),0)</f>
        <v>98.44</v>
      </c>
      <c r="Q8" s="791">
        <f>IF(OR(N8&gt;0,O8&gt;0),VLOOKUP(A8,'Lista Suspensa'!$A$1:$F$90,4,),0)</f>
        <v>280.96000000000004</v>
      </c>
      <c r="R8" s="791">
        <f>IF(OR(N8&gt;0,O8&gt;0),VLOOKUP(A8,'Lista Suspensa'!$A$1:$F$90,5,),0)</f>
        <v>0</v>
      </c>
      <c r="S8" s="792">
        <f>IF(OR(N8&gt;0,O8&gt;0),VLOOKUP(A8,'Lista Suspensa'!$A$1:$F$90,6,),0)</f>
        <v>1.56978</v>
      </c>
      <c r="T8" s="790"/>
      <c r="U8" s="790">
        <f t="shared" si="2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3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4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5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6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7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8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9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0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1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2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>
        <v>3.1523437500000001E-2</v>
      </c>
      <c r="O9" s="787">
        <f t="shared" si="13"/>
        <v>3.119874609375E-2</v>
      </c>
      <c r="P9" s="788">
        <f>IF(N9&gt;0,VLOOKUP(A9,'Lista Suspensa'!$A$1:$F$92,3,),0)</f>
        <v>98.97</v>
      </c>
      <c r="Q9" s="788">
        <f>IF(OR(N9&gt;0,O9&gt;0),VLOOKUP(A9,'Lista Suspensa'!$A$1:$F$90,4,),0)</f>
        <v>0</v>
      </c>
      <c r="R9" s="788">
        <f>IF(OR(N9&gt;0,O9&gt;0),VLOOKUP(A9,'Lista Suspensa'!$A$1:$F$90,5,),0)</f>
        <v>100</v>
      </c>
      <c r="S9" s="789">
        <f>IF(OR(N9&gt;0,O9&gt;0),VLOOKUP(A9,'Lista Suspensa'!$A$1:$F$90,6,),0)</f>
        <v>0.64598999999999995</v>
      </c>
      <c r="T9" s="787"/>
      <c r="U9" s="787">
        <f t="shared" si="2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3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4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5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6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7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8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9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0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1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2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334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>
        <v>1.8914062499999999E-2</v>
      </c>
      <c r="O10" s="790">
        <f t="shared" si="13"/>
        <v>1.8724921874999998E-2</v>
      </c>
      <c r="P10" s="791">
        <f>IF(N10&gt;0,VLOOKUP(A10,'Lista Suspensa'!$A$1:$F$92,3,),0)</f>
        <v>99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100</v>
      </c>
      <c r="S10" s="792">
        <f>IF(OR(N10&gt;0,O10&gt;0),VLOOKUP(A10,'Lista Suspensa'!$A$1:$F$90,6,),0)</f>
        <v>0.64598999999999995</v>
      </c>
      <c r="T10" s="790"/>
      <c r="U10" s="790">
        <f t="shared" si="2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3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4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5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6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7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8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9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0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1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2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13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2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3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4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5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6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7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8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9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0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1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2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13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2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3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4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5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6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7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8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9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0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1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2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13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2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3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4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5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6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7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8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9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0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1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2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13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2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3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4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5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6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7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8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9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0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1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2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13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2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3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4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5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6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7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8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9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0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1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2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13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2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3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4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5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6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7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8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9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0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1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2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13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2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3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4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5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6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7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8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9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0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1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2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13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2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3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4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5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6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7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8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9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0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1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2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13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2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3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4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5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6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7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8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9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0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1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2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13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2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3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4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5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6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7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8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9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0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1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2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13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2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3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4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5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6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7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8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9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0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1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2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13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2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3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4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5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6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7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8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9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0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1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2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13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2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3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4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5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6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7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8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9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0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1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2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13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2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3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4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5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6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7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8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9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0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1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2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13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2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3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4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5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6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7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8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9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0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1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2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13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2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3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4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5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6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7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8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9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0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1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2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13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2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3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4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5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6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7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8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9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0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1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2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13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2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3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4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5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6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7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8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9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0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1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2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13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2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3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4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5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6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7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8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9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0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1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2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13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2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3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4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5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6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7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8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9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0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1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2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13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2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3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4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5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6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7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8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9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0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1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2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13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2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3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4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5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6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7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8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9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0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1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2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13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2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3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4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5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6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7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8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9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0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1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2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13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2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3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4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5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6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7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8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9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0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1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2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5.05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11.48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57.78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0.41988999999999999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8"/>
      <c r="B39" s="829"/>
      <c r="C39" s="829"/>
      <c r="D39" s="829"/>
      <c r="E39" s="829"/>
      <c r="F39" s="829"/>
      <c r="G39" s="829"/>
      <c r="H39" s="829"/>
      <c r="I39" s="829"/>
      <c r="J39" s="829"/>
      <c r="K39" s="829"/>
      <c r="L39" s="829"/>
      <c r="M39" s="829"/>
      <c r="N39" s="829"/>
      <c r="O39" s="829"/>
      <c r="P39" s="829"/>
      <c r="Q39" s="829"/>
      <c r="R39" s="829"/>
      <c r="S39" s="829"/>
      <c r="T39" s="829"/>
      <c r="U39" s="829"/>
      <c r="V39" s="829"/>
      <c r="W39" s="829"/>
      <c r="X39" s="829"/>
      <c r="Y39" s="829"/>
      <c r="Z39" s="829"/>
      <c r="AA39" s="829"/>
      <c r="AB39" s="829"/>
      <c r="AC39" s="829"/>
      <c r="AD39" s="829"/>
      <c r="AE39" s="829"/>
      <c r="AF39" s="829"/>
      <c r="AG39" s="829"/>
      <c r="AH39" s="829"/>
      <c r="AI39" s="829"/>
      <c r="AJ39" s="829"/>
      <c r="AK39" s="829"/>
      <c r="AL39" s="829"/>
      <c r="AM39" s="829"/>
      <c r="AN39" s="829"/>
      <c r="AO39" s="829"/>
      <c r="AP39" s="829"/>
      <c r="AQ39" s="829"/>
      <c r="AR39" s="829"/>
      <c r="AS39" s="829"/>
      <c r="AT39" s="829"/>
      <c r="AU39" s="829"/>
      <c r="AV39" s="829"/>
      <c r="AW39" s="829"/>
      <c r="AX39" s="829"/>
      <c r="AY39" s="829"/>
      <c r="AZ39" s="829"/>
      <c r="BA39" s="829"/>
      <c r="BB39" s="829"/>
      <c r="BC39" s="829"/>
      <c r="BD39" s="829"/>
      <c r="BE39" s="829"/>
      <c r="BF39" s="829"/>
      <c r="BG39" s="829"/>
      <c r="BH39" s="829"/>
      <c r="BI39" s="829"/>
      <c r="BJ39" s="829"/>
      <c r="BK39" s="829"/>
      <c r="BL39" s="829"/>
      <c r="BM39" s="829"/>
      <c r="BN39" s="829"/>
      <c r="BO39" s="829"/>
      <c r="BP39" s="829"/>
      <c r="BQ39" s="829"/>
      <c r="BR39" s="829"/>
      <c r="BS39" s="829"/>
      <c r="BT39" s="829"/>
      <c r="BU39" s="829"/>
      <c r="BV39" s="829"/>
      <c r="BW39" s="829"/>
      <c r="BX39" s="829"/>
      <c r="BY39" s="829"/>
      <c r="BZ39" s="829"/>
      <c r="CA39" s="829"/>
      <c r="CB39" s="829"/>
      <c r="CC39" s="829"/>
      <c r="CD39" s="829"/>
      <c r="CE39" s="829"/>
      <c r="CF39" s="829"/>
      <c r="CG39" s="829"/>
      <c r="CH39" s="829"/>
      <c r="CI39" s="829"/>
      <c r="CJ39" s="829"/>
      <c r="CK39" s="829"/>
      <c r="CL39" s="829"/>
      <c r="CM39" s="829"/>
    </row>
    <row r="40" spans="1:108" s="254" customFormat="1" ht="15.75" customHeight="1" thickBot="1" x14ac:dyDescent="0.3">
      <c r="A40" s="830"/>
      <c r="B40" s="831"/>
      <c r="C40" s="831"/>
      <c r="D40" s="831"/>
      <c r="E40" s="831"/>
      <c r="F40" s="831"/>
      <c r="G40" s="831"/>
      <c r="H40" s="831"/>
      <c r="I40" s="831"/>
      <c r="J40" s="831"/>
      <c r="K40" s="831"/>
      <c r="L40" s="831"/>
      <c r="M40" s="831"/>
      <c r="N40" s="831"/>
      <c r="O40" s="831"/>
      <c r="P40" s="831"/>
      <c r="Q40" s="831"/>
      <c r="R40" s="831"/>
      <c r="S40" s="831"/>
      <c r="T40" s="831"/>
      <c r="U40" s="831"/>
      <c r="V40" s="831"/>
      <c r="W40" s="831"/>
      <c r="X40" s="831"/>
      <c r="Y40" s="831"/>
      <c r="Z40" s="831"/>
      <c r="AA40" s="831"/>
      <c r="AB40" s="831"/>
      <c r="AC40" s="831"/>
      <c r="AD40" s="831"/>
      <c r="AE40" s="831"/>
      <c r="AF40" s="831"/>
      <c r="AG40" s="831"/>
      <c r="AH40" s="831"/>
      <c r="AI40" s="831"/>
      <c r="AJ40" s="831"/>
      <c r="AK40" s="831"/>
      <c r="AL40" s="831"/>
      <c r="AM40" s="831"/>
      <c r="AN40" s="831"/>
      <c r="AO40" s="831"/>
      <c r="AP40" s="831"/>
      <c r="AQ40" s="831"/>
      <c r="AR40" s="831"/>
      <c r="AS40" s="831"/>
      <c r="AT40" s="831"/>
      <c r="AU40" s="831"/>
      <c r="AV40" s="831"/>
      <c r="AW40" s="831"/>
      <c r="AX40" s="831"/>
      <c r="AY40" s="831"/>
      <c r="AZ40" s="831"/>
      <c r="BA40" s="831"/>
      <c r="BB40" s="831"/>
      <c r="BC40" s="831"/>
      <c r="BD40" s="831"/>
      <c r="BE40" s="831"/>
      <c r="BF40" s="831"/>
      <c r="BG40" s="831"/>
      <c r="BH40" s="831"/>
      <c r="BI40" s="831"/>
      <c r="BJ40" s="831"/>
      <c r="BK40" s="831"/>
      <c r="BL40" s="831"/>
      <c r="BM40" s="831"/>
      <c r="BN40" s="831"/>
      <c r="BO40" s="831"/>
      <c r="BP40" s="831"/>
      <c r="BQ40" s="831"/>
      <c r="BR40" s="831"/>
      <c r="BS40" s="831"/>
      <c r="BT40" s="831"/>
      <c r="BU40" s="831"/>
      <c r="BV40" s="831"/>
      <c r="BW40" s="831"/>
      <c r="BX40" s="831"/>
      <c r="BY40" s="831"/>
      <c r="BZ40" s="831"/>
      <c r="CA40" s="831"/>
      <c r="CB40" s="831"/>
      <c r="CC40" s="831"/>
      <c r="CD40" s="831"/>
      <c r="CE40" s="831"/>
      <c r="CF40" s="831"/>
      <c r="CG40" s="831"/>
      <c r="CH40" s="831"/>
      <c r="CI40" s="831"/>
      <c r="CJ40" s="831"/>
      <c r="CK40" s="831"/>
      <c r="CL40" s="831"/>
      <c r="CM40" s="831"/>
    </row>
    <row r="41" spans="1:108" s="254" customFormat="1" ht="15.75" customHeight="1" thickBot="1" x14ac:dyDescent="0.3">
      <c r="A41" s="828"/>
      <c r="B41" s="829"/>
      <c r="C41" s="829"/>
      <c r="D41" s="829"/>
      <c r="E41" s="829"/>
      <c r="F41" s="829"/>
      <c r="G41" s="829"/>
      <c r="H41" s="829"/>
      <c r="I41" s="829"/>
      <c r="J41" s="829"/>
      <c r="K41" s="829"/>
      <c r="L41" s="829"/>
      <c r="M41" s="829"/>
      <c r="N41" s="829"/>
      <c r="O41" s="829"/>
      <c r="P41" s="829"/>
      <c r="Q41" s="829"/>
      <c r="R41" s="829"/>
      <c r="S41" s="829"/>
      <c r="T41" s="829"/>
      <c r="U41" s="829"/>
      <c r="V41" s="829"/>
      <c r="W41" s="829"/>
      <c r="X41" s="829"/>
      <c r="Y41" s="829"/>
      <c r="Z41" s="829"/>
      <c r="AA41" s="829"/>
      <c r="AB41" s="829"/>
      <c r="AC41" s="829"/>
      <c r="AD41" s="829"/>
      <c r="AE41" s="829"/>
      <c r="AF41" s="829"/>
      <c r="AG41" s="829"/>
      <c r="AH41" s="829"/>
      <c r="AI41" s="829"/>
      <c r="AJ41" s="829"/>
      <c r="AK41" s="829"/>
      <c r="AL41" s="829"/>
      <c r="AM41" s="829"/>
      <c r="AN41" s="829"/>
      <c r="AO41" s="829"/>
      <c r="AP41" s="829"/>
      <c r="AQ41" s="829"/>
      <c r="AR41" s="829"/>
      <c r="AS41" s="829"/>
      <c r="AT41" s="829"/>
      <c r="AU41" s="829"/>
      <c r="AV41" s="829"/>
      <c r="AW41" s="829"/>
      <c r="AX41" s="829"/>
      <c r="AY41" s="829"/>
      <c r="AZ41" s="829"/>
      <c r="BA41" s="829"/>
      <c r="BB41" s="829"/>
      <c r="BC41" s="829"/>
      <c r="BD41" s="829"/>
      <c r="BE41" s="829"/>
      <c r="BF41" s="829"/>
      <c r="BG41" s="829"/>
      <c r="BH41" s="829"/>
      <c r="BI41" s="829"/>
      <c r="BJ41" s="829"/>
      <c r="BK41" s="829"/>
      <c r="BL41" s="829"/>
      <c r="BM41" s="829"/>
      <c r="BN41" s="829"/>
      <c r="BO41" s="829"/>
      <c r="BP41" s="829"/>
      <c r="BQ41" s="829"/>
      <c r="BR41" s="829"/>
      <c r="BS41" s="829"/>
      <c r="BT41" s="829"/>
      <c r="BU41" s="829"/>
      <c r="BV41" s="829"/>
      <c r="BW41" s="829"/>
      <c r="BX41" s="829"/>
      <c r="BY41" s="829"/>
      <c r="BZ41" s="829"/>
      <c r="CA41" s="829"/>
      <c r="CB41" s="829"/>
      <c r="CC41" s="829"/>
      <c r="CD41" s="829"/>
      <c r="CE41" s="829"/>
      <c r="CF41" s="829"/>
      <c r="CG41" s="829"/>
      <c r="CH41" s="829"/>
      <c r="CI41" s="829"/>
      <c r="CJ41" s="829"/>
      <c r="CK41" s="829"/>
      <c r="CL41" s="829"/>
      <c r="CM41" s="829"/>
    </row>
    <row r="42" spans="1:108" s="254" customFormat="1" ht="15.75" customHeight="1" thickBot="1" x14ac:dyDescent="0.3">
      <c r="A42" s="830"/>
      <c r="B42" s="831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  <c r="O42" s="831"/>
      <c r="P42" s="831"/>
      <c r="Q42" s="831"/>
      <c r="R42" s="831"/>
      <c r="S42" s="831"/>
      <c r="T42" s="831"/>
      <c r="U42" s="831"/>
      <c r="V42" s="831"/>
      <c r="W42" s="831"/>
      <c r="X42" s="831"/>
      <c r="Y42" s="831"/>
      <c r="Z42" s="831"/>
      <c r="AA42" s="831"/>
      <c r="AB42" s="831"/>
      <c r="AC42" s="831"/>
      <c r="AD42" s="831"/>
      <c r="AE42" s="831"/>
      <c r="AF42" s="831"/>
      <c r="AG42" s="831"/>
      <c r="AH42" s="831"/>
      <c r="AI42" s="831"/>
      <c r="AJ42" s="831"/>
      <c r="AK42" s="831"/>
      <c r="AL42" s="831"/>
      <c r="AM42" s="831"/>
      <c r="AN42" s="831"/>
      <c r="AO42" s="831"/>
      <c r="AP42" s="831"/>
      <c r="AQ42" s="831"/>
      <c r="AR42" s="831"/>
      <c r="AS42" s="831"/>
      <c r="AT42" s="831"/>
      <c r="AU42" s="831"/>
      <c r="AV42" s="831"/>
      <c r="AW42" s="831"/>
      <c r="AX42" s="831"/>
      <c r="AY42" s="831"/>
      <c r="AZ42" s="831"/>
      <c r="BA42" s="831"/>
      <c r="BB42" s="831"/>
      <c r="BC42" s="831"/>
      <c r="BD42" s="831"/>
      <c r="BE42" s="831"/>
      <c r="BF42" s="831"/>
      <c r="BG42" s="831"/>
      <c r="BH42" s="831"/>
      <c r="BI42" s="831"/>
      <c r="BJ42" s="831"/>
      <c r="BK42" s="831"/>
      <c r="BL42" s="831"/>
      <c r="BM42" s="831"/>
      <c r="BN42" s="831"/>
      <c r="BO42" s="831"/>
      <c r="BP42" s="831"/>
      <c r="BQ42" s="831"/>
      <c r="BR42" s="831"/>
      <c r="BS42" s="831"/>
      <c r="BT42" s="831"/>
      <c r="BU42" s="831"/>
      <c r="BV42" s="831"/>
      <c r="BW42" s="831"/>
      <c r="BX42" s="831"/>
      <c r="BY42" s="831"/>
      <c r="BZ42" s="831"/>
      <c r="CA42" s="831"/>
      <c r="CB42" s="831"/>
      <c r="CC42" s="831"/>
      <c r="CD42" s="831"/>
      <c r="CE42" s="831"/>
      <c r="CF42" s="831"/>
      <c r="CG42" s="831"/>
      <c r="CH42" s="831"/>
      <c r="CI42" s="831"/>
      <c r="CJ42" s="831"/>
      <c r="CK42" s="831"/>
      <c r="CL42" s="831"/>
      <c r="CM42" s="831"/>
    </row>
    <row r="43" spans="1:108" s="254" customFormat="1" ht="15.75" customHeight="1" thickBot="1" x14ac:dyDescent="0.3">
      <c r="A43" s="828"/>
      <c r="B43" s="829"/>
      <c r="C43" s="829"/>
      <c r="D43" s="829"/>
      <c r="E43" s="829"/>
      <c r="F43" s="829"/>
      <c r="G43" s="829"/>
      <c r="H43" s="829"/>
      <c r="I43" s="829"/>
      <c r="J43" s="829"/>
      <c r="K43" s="829"/>
      <c r="L43" s="829"/>
      <c r="M43" s="829"/>
      <c r="N43" s="829"/>
      <c r="O43" s="829"/>
      <c r="P43" s="829"/>
      <c r="Q43" s="829"/>
      <c r="R43" s="829"/>
      <c r="S43" s="829"/>
      <c r="T43" s="829"/>
      <c r="U43" s="829"/>
      <c r="V43" s="829"/>
      <c r="W43" s="829"/>
      <c r="X43" s="829"/>
      <c r="Y43" s="829"/>
      <c r="Z43" s="829"/>
      <c r="AA43" s="829"/>
      <c r="AB43" s="829"/>
      <c r="AC43" s="829"/>
      <c r="AD43" s="829"/>
      <c r="AE43" s="829"/>
      <c r="AF43" s="829"/>
      <c r="AG43" s="829"/>
      <c r="AH43" s="829"/>
      <c r="AI43" s="829"/>
      <c r="AJ43" s="829"/>
      <c r="AK43" s="829"/>
      <c r="AL43" s="829"/>
      <c r="AM43" s="829"/>
      <c r="AN43" s="829"/>
      <c r="AO43" s="829"/>
      <c r="AP43" s="829"/>
      <c r="AQ43" s="829"/>
      <c r="AR43" s="829"/>
      <c r="AS43" s="829"/>
      <c r="AT43" s="829"/>
      <c r="AU43" s="829"/>
      <c r="AV43" s="829"/>
      <c r="AW43" s="829"/>
      <c r="AX43" s="829"/>
      <c r="AY43" s="829"/>
      <c r="AZ43" s="829"/>
      <c r="BA43" s="829"/>
      <c r="BB43" s="829"/>
      <c r="BC43" s="829"/>
      <c r="BD43" s="829"/>
      <c r="BE43" s="829"/>
      <c r="BF43" s="829"/>
      <c r="BG43" s="829"/>
      <c r="BH43" s="829"/>
      <c r="BI43" s="829"/>
      <c r="BJ43" s="829"/>
      <c r="BK43" s="829"/>
      <c r="BL43" s="829"/>
      <c r="BM43" s="829"/>
      <c r="BN43" s="829"/>
      <c r="BO43" s="829"/>
      <c r="BP43" s="829"/>
      <c r="BQ43" s="829"/>
      <c r="BR43" s="829"/>
      <c r="BS43" s="829"/>
      <c r="BT43" s="829"/>
      <c r="BU43" s="829"/>
      <c r="BV43" s="829"/>
      <c r="BW43" s="829"/>
      <c r="BX43" s="829"/>
      <c r="BY43" s="829"/>
      <c r="BZ43" s="829"/>
      <c r="CA43" s="829"/>
      <c r="CB43" s="829"/>
      <c r="CC43" s="829"/>
      <c r="CD43" s="829"/>
      <c r="CE43" s="829"/>
      <c r="CF43" s="829"/>
      <c r="CG43" s="829"/>
      <c r="CH43" s="829"/>
      <c r="CI43" s="829"/>
      <c r="CJ43" s="829"/>
      <c r="CK43" s="829"/>
      <c r="CL43" s="829"/>
      <c r="CM43" s="829"/>
    </row>
    <row r="44" spans="1:108" s="254" customFormat="1" ht="15.75" customHeight="1" thickBot="1" x14ac:dyDescent="0.3">
      <c r="A44" s="830"/>
      <c r="B44" s="831"/>
      <c r="C44" s="831"/>
      <c r="D44" s="831"/>
      <c r="E44" s="831"/>
      <c r="F44" s="831"/>
      <c r="G44" s="831"/>
      <c r="H44" s="831"/>
      <c r="I44" s="831"/>
      <c r="J44" s="831"/>
      <c r="K44" s="831"/>
      <c r="L44" s="831"/>
      <c r="M44" s="831"/>
      <c r="N44" s="831"/>
      <c r="O44" s="831"/>
      <c r="P44" s="831"/>
      <c r="Q44" s="831"/>
      <c r="R44" s="831"/>
      <c r="S44" s="831"/>
      <c r="T44" s="831"/>
      <c r="U44" s="831"/>
      <c r="V44" s="831"/>
      <c r="W44" s="831"/>
      <c r="X44" s="831"/>
      <c r="Y44" s="831"/>
      <c r="Z44" s="831"/>
      <c r="AA44" s="831"/>
      <c r="AB44" s="831"/>
      <c r="AC44" s="831"/>
      <c r="AD44" s="831"/>
      <c r="AE44" s="831"/>
      <c r="AF44" s="831"/>
      <c r="AG44" s="831"/>
      <c r="AH44" s="831"/>
      <c r="AI44" s="831"/>
      <c r="AJ44" s="831"/>
      <c r="AK44" s="831"/>
      <c r="AL44" s="831"/>
      <c r="AM44" s="831"/>
      <c r="AN44" s="831"/>
      <c r="AO44" s="831"/>
      <c r="AP44" s="831"/>
      <c r="AQ44" s="831"/>
      <c r="AR44" s="831"/>
      <c r="AS44" s="831"/>
      <c r="AT44" s="831"/>
      <c r="AU44" s="831"/>
      <c r="AV44" s="831"/>
      <c r="AW44" s="831"/>
      <c r="AX44" s="831"/>
      <c r="AY44" s="831"/>
      <c r="AZ44" s="831"/>
      <c r="BA44" s="831"/>
      <c r="BB44" s="831"/>
      <c r="BC44" s="831"/>
      <c r="BD44" s="831"/>
      <c r="BE44" s="831"/>
      <c r="BF44" s="831"/>
      <c r="BG44" s="831"/>
      <c r="BH44" s="831"/>
      <c r="BI44" s="831"/>
      <c r="BJ44" s="831"/>
      <c r="BK44" s="831"/>
      <c r="BL44" s="831"/>
      <c r="BM44" s="831"/>
      <c r="BN44" s="831"/>
      <c r="BO44" s="831"/>
      <c r="BP44" s="831"/>
      <c r="BQ44" s="831"/>
      <c r="BR44" s="831"/>
      <c r="BS44" s="831"/>
      <c r="BT44" s="831"/>
      <c r="BU44" s="831"/>
      <c r="BV44" s="831"/>
      <c r="BW44" s="831"/>
      <c r="BX44" s="831"/>
      <c r="BY44" s="831"/>
      <c r="BZ44" s="831"/>
      <c r="CA44" s="831"/>
      <c r="CB44" s="831"/>
      <c r="CC44" s="831"/>
      <c r="CD44" s="831"/>
      <c r="CE44" s="831"/>
      <c r="CF44" s="831"/>
      <c r="CG44" s="831"/>
      <c r="CH44" s="831"/>
      <c r="CI44" s="831"/>
      <c r="CJ44" s="831"/>
      <c r="CK44" s="831"/>
      <c r="CL44" s="831"/>
      <c r="CM44" s="831"/>
    </row>
    <row r="45" spans="1:108" s="254" customFormat="1" ht="15.75" customHeight="1" thickBot="1" x14ac:dyDescent="0.3">
      <c r="A45" s="828"/>
      <c r="B45" s="829"/>
      <c r="C45" s="829"/>
      <c r="D45" s="829"/>
      <c r="E45" s="829"/>
      <c r="F45" s="829"/>
      <c r="G45" s="829"/>
      <c r="H45" s="829"/>
      <c r="I45" s="829"/>
      <c r="J45" s="829"/>
      <c r="K45" s="829"/>
      <c r="L45" s="829"/>
      <c r="M45" s="829"/>
      <c r="N45" s="829"/>
      <c r="O45" s="829"/>
      <c r="P45" s="829"/>
      <c r="Q45" s="829"/>
      <c r="R45" s="829"/>
      <c r="S45" s="829"/>
      <c r="T45" s="829"/>
      <c r="U45" s="829"/>
      <c r="V45" s="829"/>
      <c r="W45" s="829"/>
      <c r="X45" s="829"/>
      <c r="Y45" s="829"/>
      <c r="Z45" s="829"/>
      <c r="AA45" s="829"/>
      <c r="AB45" s="829"/>
      <c r="AC45" s="829"/>
      <c r="AD45" s="829"/>
      <c r="AE45" s="829"/>
      <c r="AF45" s="829"/>
      <c r="AG45" s="829"/>
      <c r="AH45" s="829"/>
      <c r="AI45" s="829"/>
      <c r="AJ45" s="829"/>
      <c r="AK45" s="829"/>
      <c r="AL45" s="829"/>
      <c r="AM45" s="829"/>
      <c r="AN45" s="829"/>
      <c r="AO45" s="829"/>
      <c r="AP45" s="829"/>
      <c r="AQ45" s="829"/>
      <c r="AR45" s="829"/>
      <c r="AS45" s="829"/>
      <c r="AT45" s="829"/>
      <c r="AU45" s="829"/>
      <c r="AV45" s="829"/>
      <c r="AW45" s="829"/>
      <c r="AX45" s="829"/>
      <c r="AY45" s="829"/>
      <c r="AZ45" s="829"/>
      <c r="BA45" s="829"/>
      <c r="BB45" s="829"/>
      <c r="BC45" s="829"/>
      <c r="BD45" s="829"/>
      <c r="BE45" s="829"/>
      <c r="BF45" s="829"/>
      <c r="BG45" s="829"/>
      <c r="BH45" s="829"/>
      <c r="BI45" s="829"/>
      <c r="BJ45" s="829"/>
      <c r="BK45" s="829"/>
      <c r="BL45" s="829"/>
      <c r="BM45" s="829"/>
      <c r="BN45" s="829"/>
      <c r="BO45" s="829"/>
      <c r="BP45" s="829"/>
      <c r="BQ45" s="829"/>
      <c r="BR45" s="829"/>
      <c r="BS45" s="829"/>
      <c r="BT45" s="829"/>
      <c r="BU45" s="829"/>
      <c r="BV45" s="829"/>
      <c r="BW45" s="829"/>
      <c r="BX45" s="829"/>
      <c r="BY45" s="829"/>
      <c r="BZ45" s="829"/>
      <c r="CA45" s="829"/>
      <c r="CB45" s="829"/>
      <c r="CC45" s="829"/>
      <c r="CD45" s="829"/>
      <c r="CE45" s="829"/>
      <c r="CF45" s="829"/>
      <c r="CG45" s="829"/>
      <c r="CH45" s="829"/>
      <c r="CI45" s="829"/>
      <c r="CJ45" s="829"/>
      <c r="CK45" s="829"/>
      <c r="CL45" s="829"/>
      <c r="CM45" s="829"/>
    </row>
    <row r="46" spans="1:108" s="254" customFormat="1" ht="15.75" customHeight="1" thickBot="1" x14ac:dyDescent="0.3">
      <c r="A46" s="830"/>
      <c r="B46" s="831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  <c r="O46" s="831"/>
      <c r="P46" s="831"/>
      <c r="Q46" s="831"/>
      <c r="R46" s="831"/>
      <c r="S46" s="831"/>
      <c r="T46" s="831"/>
      <c r="U46" s="831"/>
      <c r="V46" s="831"/>
      <c r="W46" s="831"/>
      <c r="X46" s="831"/>
      <c r="Y46" s="831"/>
      <c r="Z46" s="831"/>
      <c r="AA46" s="831"/>
      <c r="AB46" s="831"/>
      <c r="AC46" s="831"/>
      <c r="AD46" s="831"/>
      <c r="AE46" s="831"/>
      <c r="AF46" s="831"/>
      <c r="AG46" s="831"/>
      <c r="AH46" s="831"/>
      <c r="AI46" s="831"/>
      <c r="AJ46" s="831"/>
      <c r="AK46" s="831"/>
      <c r="AL46" s="831"/>
      <c r="AM46" s="831"/>
      <c r="AN46" s="831"/>
      <c r="AO46" s="831"/>
      <c r="AP46" s="831"/>
      <c r="AQ46" s="831"/>
      <c r="AR46" s="831"/>
      <c r="AS46" s="831"/>
      <c r="AT46" s="831"/>
      <c r="AU46" s="831"/>
      <c r="AV46" s="831"/>
      <c r="AW46" s="831"/>
      <c r="AX46" s="831"/>
      <c r="AY46" s="831"/>
      <c r="AZ46" s="831"/>
      <c r="BA46" s="831"/>
      <c r="BB46" s="831"/>
      <c r="BC46" s="831"/>
      <c r="BD46" s="831"/>
      <c r="BE46" s="831"/>
      <c r="BF46" s="831"/>
      <c r="BG46" s="831"/>
      <c r="BH46" s="831"/>
      <c r="BI46" s="831"/>
      <c r="BJ46" s="831"/>
      <c r="BK46" s="831"/>
      <c r="BL46" s="831"/>
      <c r="BM46" s="831"/>
      <c r="BN46" s="831"/>
      <c r="BO46" s="831"/>
      <c r="BP46" s="831"/>
      <c r="BQ46" s="831"/>
      <c r="BR46" s="831"/>
      <c r="BS46" s="831"/>
      <c r="BT46" s="831"/>
      <c r="BU46" s="831"/>
      <c r="BV46" s="831"/>
      <c r="BW46" s="831"/>
      <c r="BX46" s="831"/>
      <c r="BY46" s="831"/>
      <c r="BZ46" s="831"/>
      <c r="CA46" s="831"/>
      <c r="CB46" s="831"/>
      <c r="CC46" s="831"/>
      <c r="CD46" s="831"/>
      <c r="CE46" s="831"/>
      <c r="CF46" s="831"/>
      <c r="CG46" s="831"/>
      <c r="CH46" s="831"/>
      <c r="CI46" s="831"/>
      <c r="CJ46" s="831"/>
      <c r="CK46" s="831"/>
      <c r="CL46" s="831"/>
      <c r="CM46" s="831"/>
    </row>
    <row r="47" spans="1:108" s="254" customFormat="1" ht="15.75" customHeight="1" thickBot="1" x14ac:dyDescent="0.3">
      <c r="A47" s="828"/>
      <c r="B47" s="829"/>
      <c r="C47" s="829"/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  <c r="O47" s="829"/>
      <c r="P47" s="829"/>
      <c r="Q47" s="829"/>
      <c r="R47" s="829"/>
      <c r="S47" s="829"/>
      <c r="T47" s="829"/>
      <c r="U47" s="829"/>
      <c r="V47" s="829"/>
      <c r="W47" s="829"/>
      <c r="X47" s="829"/>
      <c r="Y47" s="829"/>
      <c r="Z47" s="829"/>
      <c r="AA47" s="829"/>
      <c r="AB47" s="829"/>
      <c r="AC47" s="829"/>
      <c r="AD47" s="829"/>
      <c r="AE47" s="829"/>
      <c r="AF47" s="829"/>
      <c r="AG47" s="829"/>
      <c r="AH47" s="829"/>
      <c r="AI47" s="829"/>
      <c r="AJ47" s="829"/>
      <c r="AK47" s="829"/>
      <c r="AL47" s="829"/>
      <c r="AM47" s="829"/>
      <c r="AN47" s="829"/>
      <c r="AO47" s="829"/>
      <c r="AP47" s="829"/>
      <c r="AQ47" s="829"/>
      <c r="AR47" s="829"/>
      <c r="AS47" s="829"/>
      <c r="AT47" s="829"/>
      <c r="AU47" s="829"/>
      <c r="AV47" s="829"/>
      <c r="AW47" s="829"/>
      <c r="AX47" s="829"/>
      <c r="AY47" s="829"/>
      <c r="AZ47" s="829"/>
      <c r="BA47" s="829"/>
      <c r="BB47" s="829"/>
      <c r="BC47" s="829"/>
      <c r="BD47" s="829"/>
      <c r="BE47" s="829"/>
      <c r="BF47" s="829"/>
      <c r="BG47" s="829"/>
      <c r="BH47" s="829"/>
      <c r="BI47" s="829"/>
      <c r="BJ47" s="829"/>
      <c r="BK47" s="829"/>
      <c r="BL47" s="829"/>
      <c r="BM47" s="829"/>
      <c r="BN47" s="829"/>
      <c r="BO47" s="829"/>
      <c r="BP47" s="829"/>
      <c r="BQ47" s="829"/>
      <c r="BR47" s="829"/>
      <c r="BS47" s="829"/>
      <c r="BT47" s="829"/>
      <c r="BU47" s="829"/>
      <c r="BV47" s="829"/>
      <c r="BW47" s="829"/>
      <c r="BX47" s="829"/>
      <c r="BY47" s="829"/>
      <c r="BZ47" s="829"/>
      <c r="CA47" s="829"/>
      <c r="CB47" s="829"/>
      <c r="CC47" s="829"/>
      <c r="CD47" s="829"/>
      <c r="CE47" s="829"/>
      <c r="CF47" s="829"/>
      <c r="CG47" s="829"/>
      <c r="CH47" s="829"/>
      <c r="CI47" s="829"/>
      <c r="CJ47" s="829"/>
      <c r="CK47" s="829"/>
      <c r="CL47" s="829"/>
      <c r="CM47" s="829"/>
    </row>
    <row r="48" spans="1:108" s="254" customFormat="1" ht="15.75" customHeight="1" thickBot="1" x14ac:dyDescent="0.3">
      <c r="A48" s="830"/>
      <c r="B48" s="831"/>
      <c r="C48" s="831"/>
      <c r="D48" s="831"/>
      <c r="E48" s="831"/>
      <c r="F48" s="831"/>
      <c r="G48" s="831"/>
      <c r="H48" s="831"/>
      <c r="I48" s="831"/>
      <c r="J48" s="831"/>
      <c r="K48" s="831"/>
      <c r="L48" s="831"/>
      <c r="M48" s="831"/>
      <c r="N48" s="831"/>
      <c r="O48" s="831"/>
      <c r="P48" s="831"/>
      <c r="Q48" s="831"/>
      <c r="R48" s="831"/>
      <c r="S48" s="831"/>
      <c r="T48" s="831"/>
      <c r="U48" s="831"/>
      <c r="V48" s="831"/>
      <c r="W48" s="831"/>
      <c r="X48" s="831"/>
      <c r="Y48" s="831"/>
      <c r="Z48" s="831"/>
      <c r="AA48" s="831"/>
      <c r="AB48" s="831"/>
      <c r="AC48" s="831"/>
      <c r="AD48" s="831"/>
      <c r="AE48" s="831"/>
      <c r="AF48" s="831"/>
      <c r="AG48" s="831"/>
      <c r="AH48" s="831"/>
      <c r="AI48" s="831"/>
      <c r="AJ48" s="831"/>
      <c r="AK48" s="831"/>
      <c r="AL48" s="831"/>
      <c r="AM48" s="831"/>
      <c r="AN48" s="831"/>
      <c r="AO48" s="831"/>
      <c r="AP48" s="831"/>
      <c r="AQ48" s="831"/>
      <c r="AR48" s="831"/>
      <c r="AS48" s="831"/>
      <c r="AT48" s="831"/>
      <c r="AU48" s="831"/>
      <c r="AV48" s="831"/>
      <c r="AW48" s="831"/>
      <c r="AX48" s="831"/>
      <c r="AY48" s="831"/>
      <c r="AZ48" s="831"/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31"/>
      <c r="CJ48" s="831"/>
      <c r="CK48" s="831"/>
      <c r="CL48" s="831"/>
      <c r="CM48" s="831"/>
    </row>
    <row r="49" spans="1:108" s="254" customFormat="1" ht="15.75" customHeight="1" thickBot="1" x14ac:dyDescent="0.3">
      <c r="A49" s="828"/>
      <c r="B49" s="829"/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829"/>
      <c r="O49" s="829"/>
      <c r="P49" s="829"/>
      <c r="Q49" s="829"/>
      <c r="R49" s="829"/>
      <c r="S49" s="829"/>
      <c r="T49" s="829"/>
      <c r="U49" s="829"/>
      <c r="V49" s="829"/>
      <c r="W49" s="829"/>
      <c r="X49" s="829"/>
      <c r="Y49" s="829"/>
      <c r="Z49" s="829"/>
      <c r="AA49" s="829"/>
      <c r="AB49" s="829"/>
      <c r="AC49" s="829"/>
      <c r="AD49" s="829"/>
      <c r="AE49" s="829"/>
      <c r="AF49" s="829"/>
      <c r="AG49" s="829"/>
      <c r="AH49" s="829"/>
      <c r="AI49" s="829"/>
      <c r="AJ49" s="829"/>
      <c r="AK49" s="829"/>
      <c r="AL49" s="829"/>
      <c r="AM49" s="829"/>
      <c r="AN49" s="829"/>
      <c r="AO49" s="829"/>
      <c r="AP49" s="829"/>
      <c r="AQ49" s="829"/>
      <c r="AR49" s="829"/>
      <c r="AS49" s="829"/>
      <c r="AT49" s="829"/>
      <c r="AU49" s="829"/>
      <c r="AV49" s="829"/>
      <c r="AW49" s="829"/>
      <c r="AX49" s="829"/>
      <c r="AY49" s="829"/>
      <c r="AZ49" s="829"/>
      <c r="BA49" s="829"/>
      <c r="BB49" s="829"/>
      <c r="BC49" s="829"/>
      <c r="BD49" s="829"/>
      <c r="BE49" s="829"/>
      <c r="BF49" s="829"/>
      <c r="BG49" s="829"/>
      <c r="BH49" s="829"/>
      <c r="BI49" s="829"/>
      <c r="BJ49" s="829"/>
      <c r="BK49" s="829"/>
      <c r="BL49" s="829"/>
      <c r="BM49" s="829"/>
      <c r="BN49" s="829"/>
      <c r="BO49" s="829"/>
      <c r="BP49" s="829"/>
      <c r="BQ49" s="829"/>
      <c r="BR49" s="829"/>
      <c r="BS49" s="829"/>
      <c r="BT49" s="829"/>
      <c r="BU49" s="829"/>
      <c r="BV49" s="829"/>
      <c r="BW49" s="829"/>
      <c r="BX49" s="829"/>
      <c r="BY49" s="829"/>
      <c r="BZ49" s="829"/>
      <c r="CA49" s="829"/>
      <c r="CB49" s="829"/>
      <c r="CC49" s="829"/>
      <c r="CD49" s="829"/>
      <c r="CE49" s="829"/>
      <c r="CF49" s="829"/>
      <c r="CG49" s="829"/>
      <c r="CH49" s="829"/>
      <c r="CI49" s="829"/>
      <c r="CJ49" s="829"/>
      <c r="CK49" s="829"/>
      <c r="CL49" s="829"/>
      <c r="CM49" s="829"/>
    </row>
    <row r="50" spans="1:108" s="254" customFormat="1" ht="15.75" customHeight="1" thickBot="1" x14ac:dyDescent="0.3">
      <c r="A50" s="830"/>
      <c r="B50" s="831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  <c r="O50" s="831"/>
      <c r="P50" s="831"/>
      <c r="Q50" s="831"/>
      <c r="R50" s="831"/>
      <c r="S50" s="831"/>
      <c r="T50" s="831"/>
      <c r="U50" s="831"/>
      <c r="V50" s="831"/>
      <c r="W50" s="831"/>
      <c r="X50" s="831"/>
      <c r="Y50" s="831"/>
      <c r="Z50" s="831"/>
      <c r="AA50" s="831"/>
      <c r="AB50" s="831"/>
      <c r="AC50" s="831"/>
      <c r="AD50" s="831"/>
      <c r="AE50" s="831"/>
      <c r="AF50" s="831"/>
      <c r="AG50" s="831"/>
      <c r="AH50" s="831"/>
      <c r="AI50" s="831"/>
      <c r="AJ50" s="831"/>
      <c r="AK50" s="831"/>
      <c r="AL50" s="831"/>
      <c r="AM50" s="831"/>
      <c r="AN50" s="831"/>
      <c r="AO50" s="831"/>
      <c r="AP50" s="831"/>
      <c r="AQ50" s="831"/>
      <c r="AR50" s="831"/>
      <c r="AS50" s="831"/>
      <c r="AT50" s="831"/>
      <c r="AU50" s="831"/>
      <c r="AV50" s="831"/>
      <c r="AW50" s="831"/>
      <c r="AX50" s="831"/>
      <c r="AY50" s="831"/>
      <c r="AZ50" s="831"/>
      <c r="BA50" s="831"/>
      <c r="BB50" s="831"/>
      <c r="BC50" s="831"/>
      <c r="BD50" s="831"/>
      <c r="BE50" s="831"/>
      <c r="BF50" s="831"/>
      <c r="BG50" s="831"/>
      <c r="BH50" s="831"/>
      <c r="BI50" s="831"/>
      <c r="BJ50" s="831"/>
      <c r="BK50" s="831"/>
      <c r="BL50" s="831"/>
      <c r="BM50" s="831"/>
      <c r="BN50" s="831"/>
      <c r="BO50" s="831"/>
      <c r="BP50" s="831"/>
      <c r="BQ50" s="831"/>
      <c r="BR50" s="831"/>
      <c r="BS50" s="831"/>
      <c r="BT50" s="831"/>
      <c r="BU50" s="831"/>
      <c r="BV50" s="831"/>
      <c r="BW50" s="831"/>
      <c r="BX50" s="831"/>
      <c r="BY50" s="831"/>
      <c r="BZ50" s="831"/>
      <c r="CA50" s="831"/>
      <c r="CB50" s="831"/>
      <c r="CC50" s="831"/>
      <c r="CD50" s="831"/>
      <c r="CE50" s="831"/>
      <c r="CF50" s="831"/>
      <c r="CG50" s="831"/>
      <c r="CH50" s="831"/>
      <c r="CI50" s="831"/>
      <c r="CJ50" s="831"/>
      <c r="CK50" s="831"/>
      <c r="CL50" s="831"/>
      <c r="CM50" s="83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00" t="s">
        <v>1220</v>
      </c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5" t="s">
        <v>0</v>
      </c>
      <c r="B2" s="827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5" t="s">
        <v>1211</v>
      </c>
      <c r="B10" s="826"/>
      <c r="C10" s="826"/>
      <c r="D10" s="826"/>
      <c r="E10" s="826"/>
      <c r="F10" s="827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5" t="s">
        <v>1216</v>
      </c>
      <c r="B15" s="826"/>
      <c r="C15" s="826"/>
      <c r="D15" s="827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465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5" t="s">
        <v>397</v>
      </c>
      <c r="B2" s="826"/>
      <c r="C2" s="826"/>
      <c r="D2" s="826"/>
      <c r="E2" s="826"/>
      <c r="F2" s="827"/>
    </row>
    <row r="3" spans="1:95" ht="15.75" thickBot="1" x14ac:dyDescent="0.3">
      <c r="A3" s="428" t="s">
        <v>398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5" t="s">
        <v>406</v>
      </c>
      <c r="B15" s="826"/>
      <c r="C15" s="827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5" t="s">
        <v>422</v>
      </c>
      <c r="B35" s="826"/>
      <c r="C35" s="826"/>
      <c r="D35" s="826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20" t="s">
        <v>377</v>
      </c>
      <c r="D43" s="821"/>
    </row>
    <row r="44" spans="1:5" ht="15.75" thickBot="1" x14ac:dyDescent="0.3">
      <c r="A44" s="440" t="s">
        <v>378</v>
      </c>
      <c r="B44" s="395"/>
      <c r="C44" s="850"/>
      <c r="D44" s="851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426</v>
      </c>
      <c r="B66" s="836"/>
      <c r="C66" s="836"/>
      <c r="D66" s="846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441</v>
      </c>
      <c r="B86" s="836"/>
      <c r="C86" s="836"/>
      <c r="D86" s="836"/>
      <c r="E86" s="846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7" t="s">
        <v>454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6" t="s">
        <v>468</v>
      </c>
      <c r="B105" s="817"/>
      <c r="C105" s="817"/>
      <c r="D105" s="424" t="s">
        <v>367</v>
      </c>
    </row>
    <row r="106" spans="1:5" ht="15.75" thickBot="1" x14ac:dyDescent="0.3">
      <c r="A106" s="818"/>
      <c r="B106" s="819"/>
      <c r="C106" s="819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58" zoomScale="90" zoomScaleNormal="90" workbookViewId="0">
      <selection activeCell="C132" sqref="C132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00" t="s">
        <v>250</v>
      </c>
      <c r="C1" s="800"/>
      <c r="D1" s="800"/>
      <c r="E1" s="800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9" t="s">
        <v>1072</v>
      </c>
      <c r="E2" s="880"/>
      <c r="F2" s="880"/>
      <c r="G2" s="880"/>
      <c r="H2" s="881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2" t="s">
        <v>1</v>
      </c>
      <c r="B4" s="807"/>
      <c r="C4" s="259" t="s">
        <v>923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3" t="s">
        <v>146</v>
      </c>
      <c r="B5" s="807"/>
      <c r="C5" s="260" t="s">
        <v>255</v>
      </c>
      <c r="D5" s="854" t="s">
        <v>1074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2" t="s">
        <v>2</v>
      </c>
      <c r="B6" s="80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3" t="s">
        <v>4</v>
      </c>
      <c r="B7" s="80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2" t="s">
        <v>229</v>
      </c>
      <c r="B8" s="807"/>
      <c r="C8" s="262" t="s">
        <v>1077</v>
      </c>
      <c r="D8" s="884" t="s">
        <v>1078</v>
      </c>
      <c r="E8" s="885"/>
      <c r="F8" s="885"/>
      <c r="G8" s="885"/>
      <c r="H8" s="88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3" t="s">
        <v>228</v>
      </c>
      <c r="B9" s="807"/>
      <c r="C9" s="263" t="s">
        <v>1080</v>
      </c>
      <c r="D9" s="884" t="s">
        <v>1079</v>
      </c>
      <c r="E9" s="885"/>
      <c r="F9" s="885"/>
      <c r="G9" s="885"/>
      <c r="H9" s="88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2" t="s">
        <v>6</v>
      </c>
      <c r="B10" s="80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3" t="s">
        <v>7</v>
      </c>
      <c r="B11" s="80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0" t="s">
        <v>8</v>
      </c>
      <c r="B12" s="80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3" t="s">
        <v>224</v>
      </c>
      <c r="B13" s="80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2" t="s">
        <v>9</v>
      </c>
      <c r="B14" s="80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3" t="s">
        <v>147</v>
      </c>
      <c r="B15" s="80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4" t="s">
        <v>148</v>
      </c>
      <c r="B16" s="80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3" t="s">
        <v>14</v>
      </c>
      <c r="B17" s="80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5" t="s">
        <v>155</v>
      </c>
      <c r="B19" s="896"/>
      <c r="C19" s="896"/>
      <c r="D19" s="896"/>
      <c r="E19" s="896"/>
      <c r="F19" s="896"/>
      <c r="G19" s="896"/>
      <c r="H19" s="89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8" t="s">
        <v>154</v>
      </c>
      <c r="B38" s="899"/>
      <c r="C38" s="899"/>
      <c r="D38" s="899"/>
      <c r="E38" s="90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1" t="s">
        <v>153</v>
      </c>
      <c r="B58" s="902"/>
      <c r="C58" s="902"/>
      <c r="D58" s="902"/>
      <c r="E58" s="902"/>
      <c r="F58" s="902"/>
      <c r="G58" s="90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3" t="s">
        <v>286</v>
      </c>
      <c r="B76" s="904"/>
      <c r="C76" s="904"/>
      <c r="D76" s="904"/>
      <c r="E76" s="904"/>
      <c r="F76" s="904"/>
      <c r="G76" s="90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6" t="s">
        <v>292</v>
      </c>
      <c r="G77" s="90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1" t="s">
        <v>152</v>
      </c>
      <c r="B79" s="812"/>
      <c r="C79" s="813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1"/>
      <c r="B90" s="812"/>
      <c r="C90" s="813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8"/>
      <c r="E92" s="909"/>
      <c r="F92" s="91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8"/>
      <c r="E93" s="909"/>
      <c r="F93" s="91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8"/>
      <c r="E94" s="909"/>
      <c r="F94" s="91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8"/>
      <c r="E95" s="909"/>
      <c r="F95" s="91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8"/>
      <c r="E96" s="909"/>
      <c r="F96" s="91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5" t="s">
        <v>150</v>
      </c>
      <c r="B98" s="826"/>
      <c r="C98" s="826"/>
      <c r="D98" s="826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1" t="s">
        <v>151</v>
      </c>
      <c r="B104" s="911"/>
      <c r="C104" s="911"/>
      <c r="D104" s="911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4" t="s">
        <v>385</v>
      </c>
      <c r="B114" s="805"/>
      <c r="C114" s="805"/>
      <c r="D114" s="805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20" t="s">
        <v>1173</v>
      </c>
      <c r="D116" s="921"/>
      <c r="E116" s="921"/>
      <c r="F116" s="922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3" t="s">
        <v>1084</v>
      </c>
      <c r="D117" s="924"/>
      <c r="E117" s="924"/>
      <c r="F117" s="925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20" t="s">
        <v>377</v>
      </c>
      <c r="D122" s="821"/>
      <c r="E122" s="920" t="s">
        <v>1085</v>
      </c>
      <c r="F122" s="921"/>
      <c r="G122" s="921"/>
      <c r="H122" s="92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8"/>
      <c r="D123" s="919"/>
      <c r="E123" s="920" t="s">
        <v>1172</v>
      </c>
      <c r="F123" s="921"/>
      <c r="G123" s="921"/>
      <c r="H123" s="92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3" t="s">
        <v>1087</v>
      </c>
      <c r="D127" s="924"/>
      <c r="E127" s="924"/>
      <c r="F127" s="925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13</v>
      </c>
      <c r="C135" s="854" t="s">
        <v>1089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1" t="s">
        <v>1167</v>
      </c>
      <c r="D136" s="862"/>
      <c r="E136" s="862"/>
      <c r="F136" s="86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1" t="s">
        <v>1166</v>
      </c>
      <c r="D137" s="862"/>
      <c r="E137" s="862"/>
      <c r="F137" s="86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1" t="s">
        <v>1168</v>
      </c>
      <c r="D138" s="862"/>
      <c r="E138" s="862"/>
      <c r="F138" s="86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1" t="s">
        <v>1166</v>
      </c>
      <c r="D139" s="862"/>
      <c r="E139" s="862"/>
      <c r="F139" s="86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1089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1" t="s">
        <v>1169</v>
      </c>
      <c r="D142" s="862"/>
      <c r="E142" s="862"/>
      <c r="F142" s="86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1" t="s">
        <v>1166</v>
      </c>
      <c r="D143" s="862"/>
      <c r="E143" s="862"/>
      <c r="F143" s="86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4" t="s">
        <v>1089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1" t="s">
        <v>1170</v>
      </c>
      <c r="D145" s="862"/>
      <c r="E145" s="862"/>
      <c r="F145" s="86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1" t="s">
        <v>1166</v>
      </c>
      <c r="D146" s="862"/>
      <c r="E146" s="862"/>
      <c r="F146" s="86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1" t="s">
        <v>1171</v>
      </c>
      <c r="D147" s="862"/>
      <c r="E147" s="862"/>
      <c r="F147" s="86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6" t="s">
        <v>396</v>
      </c>
      <c r="B153" s="817"/>
      <c r="C153" s="817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8"/>
      <c r="B154" s="819"/>
      <c r="C154" s="819"/>
      <c r="D154" s="571" t="s">
        <v>11</v>
      </c>
      <c r="E154" s="854" t="s">
        <v>1089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6" t="s">
        <v>1232</v>
      </c>
      <c r="B155" s="817"/>
      <c r="C155" s="817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8"/>
      <c r="B156" s="819"/>
      <c r="C156" s="819"/>
      <c r="D156" s="571" t="s">
        <v>11</v>
      </c>
      <c r="E156" s="854" t="s">
        <v>1089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2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3" t="s">
        <v>58</v>
      </c>
      <c r="B160" s="915" t="s">
        <v>307</v>
      </c>
      <c r="C160" s="916"/>
      <c r="D160" s="916"/>
      <c r="E160" s="916"/>
      <c r="F160" s="916"/>
      <c r="G160" s="917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4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5" t="s">
        <v>227</v>
      </c>
      <c r="B169" s="826"/>
      <c r="C169" s="826"/>
      <c r="D169" s="826"/>
      <c r="E169" s="826"/>
      <c r="F169" s="826"/>
      <c r="G169" s="826"/>
      <c r="H169" s="826"/>
      <c r="I169" s="826"/>
      <c r="J169" s="827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0" t="s">
        <v>312</v>
      </c>
      <c r="B176" s="871"/>
      <c r="C176" s="871"/>
      <c r="D176" s="871"/>
      <c r="E176" s="871"/>
      <c r="F176" s="871"/>
      <c r="G176" s="871"/>
      <c r="H176" s="871"/>
      <c r="I176" s="871"/>
      <c r="J176" s="872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0" t="s">
        <v>1235</v>
      </c>
      <c r="B177" s="871"/>
      <c r="C177" s="871"/>
      <c r="D177" s="871"/>
      <c r="E177" s="871"/>
      <c r="F177" s="871"/>
      <c r="G177" s="871"/>
      <c r="H177" s="871"/>
      <c r="I177" s="871"/>
      <c r="J177" s="872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0" t="s">
        <v>1236</v>
      </c>
      <c r="B178" s="871"/>
      <c r="C178" s="871"/>
      <c r="D178" s="871"/>
      <c r="E178" s="871"/>
      <c r="F178" s="871"/>
      <c r="G178" s="871"/>
      <c r="H178" s="871"/>
      <c r="I178" s="871"/>
      <c r="J178" s="872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3" t="s">
        <v>1237</v>
      </c>
      <c r="B179" s="874"/>
      <c r="C179" s="874"/>
      <c r="D179" s="874"/>
      <c r="E179" s="874"/>
      <c r="F179" s="874"/>
      <c r="G179" s="874"/>
      <c r="H179" s="874"/>
      <c r="I179" s="874"/>
      <c r="J179" s="875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6" t="s">
        <v>313</v>
      </c>
      <c r="B180" s="877"/>
      <c r="C180" s="877"/>
      <c r="D180" s="877"/>
      <c r="E180" s="877"/>
      <c r="F180" s="877"/>
      <c r="G180" s="877"/>
      <c r="H180" s="877"/>
      <c r="I180" s="877"/>
      <c r="J180" s="878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6" t="s">
        <v>314</v>
      </c>
      <c r="B181" s="877"/>
      <c r="C181" s="877"/>
      <c r="D181" s="877"/>
      <c r="E181" s="877"/>
      <c r="F181" s="877"/>
      <c r="G181" s="877"/>
      <c r="H181" s="877"/>
      <c r="I181" s="877"/>
      <c r="J181" s="878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4" t="s">
        <v>1234</v>
      </c>
      <c r="B183" s="865"/>
      <c r="C183" s="865"/>
      <c r="D183" s="865"/>
      <c r="E183" s="865"/>
      <c r="F183" s="866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1" t="s">
        <v>0</v>
      </c>
      <c r="B184" s="85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7" t="s">
        <v>1250</v>
      </c>
      <c r="D185" s="868"/>
      <c r="E185" s="869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8" t="s">
        <v>1251</v>
      </c>
      <c r="D186" s="859"/>
      <c r="E186" s="86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1" t="s">
        <v>1252</v>
      </c>
      <c r="D187" s="862"/>
      <c r="E187" s="863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1" t="s">
        <v>1253</v>
      </c>
      <c r="D188" s="862"/>
      <c r="E188" s="863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5" t="s">
        <v>1211</v>
      </c>
      <c r="B192" s="826"/>
      <c r="C192" s="826"/>
      <c r="D192" s="826"/>
      <c r="E192" s="826"/>
      <c r="F192" s="827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5" t="s">
        <v>1216</v>
      </c>
      <c r="B198" s="826"/>
      <c r="C198" s="826"/>
      <c r="D198" s="827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0" t="s">
        <v>465</v>
      </c>
      <c r="C1" s="800"/>
      <c r="D1" s="800"/>
      <c r="E1" s="800"/>
      <c r="F1" s="800"/>
      <c r="G1" s="837"/>
      <c r="H1" s="837"/>
      <c r="I1" s="837"/>
      <c r="J1" s="837"/>
      <c r="K1" s="837"/>
      <c r="L1" s="837"/>
      <c r="M1" s="837"/>
      <c r="N1" s="837"/>
      <c r="O1" s="837"/>
      <c r="P1" s="83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4" t="s">
        <v>1072</v>
      </c>
      <c r="D2" s="935"/>
      <c r="E2" s="935"/>
      <c r="F2" s="936"/>
    </row>
    <row r="3" spans="1:95" ht="15.75" thickBot="1" x14ac:dyDescent="0.3">
      <c r="A3" s="427" t="s">
        <v>398</v>
      </c>
      <c r="B3" s="603" t="s">
        <v>1140</v>
      </c>
      <c r="C3" s="920" t="s">
        <v>1073</v>
      </c>
      <c r="D3" s="921"/>
      <c r="E3" s="921"/>
      <c r="F3" s="922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20" t="s">
        <v>1075</v>
      </c>
      <c r="D6" s="921"/>
      <c r="E6" s="921"/>
      <c r="F6" s="922"/>
      <c r="G6" s="146"/>
    </row>
    <row r="7" spans="1:95" ht="15.75" thickBot="1" x14ac:dyDescent="0.3">
      <c r="A7" s="428" t="s">
        <v>400</v>
      </c>
      <c r="B7" s="605" t="s">
        <v>1142</v>
      </c>
      <c r="C7" s="920" t="s">
        <v>1076</v>
      </c>
      <c r="D7" s="921"/>
      <c r="E7" s="921"/>
      <c r="F7" s="922"/>
    </row>
    <row r="8" spans="1:95" ht="15.75" thickBot="1" x14ac:dyDescent="0.3">
      <c r="A8" s="388" t="s">
        <v>401</v>
      </c>
      <c r="B8" s="604" t="s">
        <v>1143</v>
      </c>
      <c r="C8" s="920" t="s">
        <v>1083</v>
      </c>
      <c r="D8" s="921"/>
      <c r="E8" s="921"/>
      <c r="F8" s="922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5" t="s">
        <v>406</v>
      </c>
      <c r="B14" s="826"/>
      <c r="C14" s="827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2" t="s">
        <v>1107</v>
      </c>
      <c r="E15" s="862"/>
      <c r="F15" s="863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2" t="s">
        <v>1108</v>
      </c>
      <c r="E23" s="862"/>
      <c r="F23" s="863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5" t="s">
        <v>422</v>
      </c>
      <c r="B34" s="826"/>
      <c r="C34" s="826"/>
      <c r="D34" s="826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20" t="s">
        <v>1110</v>
      </c>
      <c r="D36" s="921"/>
      <c r="E36" s="921"/>
      <c r="F36" s="922"/>
    </row>
    <row r="37" spans="1:8" ht="27.75" customHeight="1" thickBot="1" x14ac:dyDescent="0.3">
      <c r="A37" s="383" t="s">
        <v>369</v>
      </c>
      <c r="B37" s="384" t="s">
        <v>370</v>
      </c>
      <c r="C37" s="923" t="s">
        <v>1084</v>
      </c>
      <c r="D37" s="924"/>
      <c r="E37" s="924"/>
      <c r="F37" s="925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20" t="s">
        <v>377</v>
      </c>
      <c r="D42" s="821"/>
      <c r="E42" s="920" t="s">
        <v>1085</v>
      </c>
      <c r="F42" s="921"/>
      <c r="G42" s="921"/>
      <c r="H42" s="922"/>
    </row>
    <row r="43" spans="1:8" ht="15.75" thickBot="1" x14ac:dyDescent="0.3">
      <c r="A43" s="440" t="s">
        <v>378</v>
      </c>
      <c r="B43" s="582">
        <v>600000</v>
      </c>
      <c r="C43" s="937" t="s">
        <v>1139</v>
      </c>
      <c r="D43" s="938"/>
      <c r="E43" s="920" t="s">
        <v>1086</v>
      </c>
      <c r="F43" s="921"/>
      <c r="G43" s="921"/>
      <c r="H43" s="922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3" t="s">
        <v>1087</v>
      </c>
      <c r="D49" s="924"/>
      <c r="E49" s="924"/>
      <c r="F49" s="925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3"/>
      <c r="D56" s="933"/>
      <c r="E56" s="933"/>
      <c r="F56" s="933"/>
      <c r="G56" s="146"/>
    </row>
    <row r="57" spans="1:7" ht="28.5" customHeight="1" thickBot="1" x14ac:dyDescent="0.3">
      <c r="A57" s="442" t="s">
        <v>424</v>
      </c>
      <c r="B57" s="578">
        <v>280000</v>
      </c>
      <c r="C57" s="861" t="s">
        <v>1113</v>
      </c>
      <c r="D57" s="862"/>
      <c r="E57" s="862"/>
      <c r="F57" s="863"/>
      <c r="G57" s="146"/>
    </row>
    <row r="58" spans="1:7" ht="30" customHeight="1" thickBot="1" x14ac:dyDescent="0.3">
      <c r="A58" s="454" t="s">
        <v>425</v>
      </c>
      <c r="B58" s="579">
        <v>200</v>
      </c>
      <c r="C58" s="861" t="s">
        <v>1114</v>
      </c>
      <c r="D58" s="862"/>
      <c r="E58" s="862"/>
      <c r="F58" s="863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1" t="s">
        <v>1088</v>
      </c>
      <c r="D59" s="862"/>
      <c r="E59" s="862"/>
      <c r="F59" s="863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426</v>
      </c>
      <c r="B65" s="836"/>
      <c r="C65" s="836"/>
      <c r="D65" s="846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1" t="s">
        <v>1115</v>
      </c>
      <c r="D66" s="862"/>
      <c r="E66" s="862"/>
      <c r="F66" s="863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1" t="s">
        <v>1090</v>
      </c>
      <c r="D70" s="862"/>
      <c r="E70" s="862"/>
      <c r="F70" s="863"/>
    </row>
    <row r="71" spans="1:8" s="146" customFormat="1" ht="21.75" customHeight="1" thickBot="1" x14ac:dyDescent="0.3">
      <c r="A71" s="462" t="s">
        <v>429</v>
      </c>
      <c r="B71" s="574" t="s">
        <v>11</v>
      </c>
      <c r="C71" s="858" t="s">
        <v>1089</v>
      </c>
      <c r="D71" s="859"/>
      <c r="E71" s="859"/>
      <c r="F71" s="860"/>
    </row>
    <row r="72" spans="1:8" s="146" customFormat="1" ht="26.25" thickBot="1" x14ac:dyDescent="0.3">
      <c r="A72" s="464" t="s">
        <v>430</v>
      </c>
      <c r="B72" s="575" t="s">
        <v>11</v>
      </c>
      <c r="C72" s="858" t="s">
        <v>1089</v>
      </c>
      <c r="D72" s="859"/>
      <c r="E72" s="859"/>
      <c r="F72" s="860"/>
    </row>
    <row r="73" spans="1:8" s="146" customFormat="1" ht="19.5" customHeight="1" thickBot="1" x14ac:dyDescent="0.3">
      <c r="A73" s="466" t="s">
        <v>1119</v>
      </c>
      <c r="B73" s="576">
        <v>368062</v>
      </c>
      <c r="C73" s="861" t="s">
        <v>1120</v>
      </c>
      <c r="D73" s="862"/>
      <c r="E73" s="862"/>
      <c r="F73" s="863"/>
    </row>
    <row r="74" spans="1:8" s="146" customFormat="1" ht="28.5" thickBot="1" x14ac:dyDescent="0.3">
      <c r="A74" s="467" t="s">
        <v>431</v>
      </c>
      <c r="B74" s="575">
        <v>7.45</v>
      </c>
      <c r="C74" s="861" t="s">
        <v>1121</v>
      </c>
      <c r="D74" s="862"/>
      <c r="E74" s="862"/>
      <c r="F74" s="863"/>
    </row>
    <row r="75" spans="1:8" s="146" customFormat="1" ht="28.5" thickBot="1" x14ac:dyDescent="0.3">
      <c r="A75" s="466" t="s">
        <v>432</v>
      </c>
      <c r="B75" s="574">
        <v>1.9</v>
      </c>
      <c r="C75" s="861" t="s">
        <v>1122</v>
      </c>
      <c r="D75" s="862"/>
      <c r="E75" s="862"/>
      <c r="F75" s="863"/>
    </row>
    <row r="76" spans="1:8" s="468" customFormat="1" ht="26.25" thickBot="1" x14ac:dyDescent="0.25">
      <c r="A76" s="464" t="s">
        <v>1123</v>
      </c>
      <c r="B76" s="577">
        <v>11725</v>
      </c>
      <c r="C76" s="861" t="s">
        <v>1124</v>
      </c>
      <c r="D76" s="862"/>
      <c r="E76" s="862"/>
      <c r="F76" s="863"/>
    </row>
    <row r="77" spans="1:8" s="468" customFormat="1" ht="26.25" thickBot="1" x14ac:dyDescent="0.25">
      <c r="A77" s="462" t="s">
        <v>1125</v>
      </c>
      <c r="B77" s="576">
        <v>29146</v>
      </c>
      <c r="C77" s="861" t="s">
        <v>1126</v>
      </c>
      <c r="D77" s="862"/>
      <c r="E77" s="862"/>
      <c r="F77" s="863"/>
    </row>
    <row r="78" spans="1:8" s="468" customFormat="1" ht="28.5" thickBot="1" x14ac:dyDescent="0.25">
      <c r="A78" s="464" t="s">
        <v>433</v>
      </c>
      <c r="B78" s="575">
        <v>0.10100000000000001</v>
      </c>
      <c r="C78" s="861" t="s">
        <v>1130</v>
      </c>
      <c r="D78" s="862"/>
      <c r="E78" s="862"/>
      <c r="F78" s="863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9" t="s">
        <v>438</v>
      </c>
      <c r="B80" s="561" t="s">
        <v>1056</v>
      </c>
      <c r="C80" s="561" t="s">
        <v>1061</v>
      </c>
      <c r="D80" s="561" t="s">
        <v>1065</v>
      </c>
      <c r="E80" s="861" t="s">
        <v>1091</v>
      </c>
      <c r="F80" s="862"/>
      <c r="G80" s="862"/>
      <c r="H80" s="863"/>
    </row>
    <row r="81" spans="1:9" s="468" customFormat="1" ht="64.5" thickBot="1" x14ac:dyDescent="0.25">
      <c r="A81" s="930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1" t="s">
        <v>1133</v>
      </c>
      <c r="F82" s="862"/>
      <c r="G82" s="862"/>
      <c r="H82" s="863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1" t="s">
        <v>1098</v>
      </c>
      <c r="F84" s="862"/>
      <c r="G84" s="862"/>
      <c r="H84" s="863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441</v>
      </c>
      <c r="B86" s="836"/>
      <c r="C86" s="836"/>
      <c r="D86" s="836"/>
      <c r="E86" s="846"/>
    </row>
    <row r="87" spans="1:9" s="146" customFormat="1" ht="36.75" customHeight="1" thickBot="1" x14ac:dyDescent="0.3">
      <c r="A87" s="547" t="s">
        <v>442</v>
      </c>
      <c r="B87" s="492" t="s">
        <v>467</v>
      </c>
      <c r="C87" s="861" t="s">
        <v>1115</v>
      </c>
      <c r="D87" s="862"/>
      <c r="E87" s="862"/>
      <c r="F87" s="863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1" t="s">
        <v>446</v>
      </c>
      <c r="B92" s="569" t="s">
        <v>447</v>
      </c>
      <c r="C92" s="569" t="s">
        <v>1051</v>
      </c>
      <c r="D92" s="569" t="s">
        <v>1057</v>
      </c>
      <c r="E92" s="861" t="s">
        <v>1134</v>
      </c>
      <c r="F92" s="862"/>
      <c r="G92" s="862"/>
      <c r="H92" s="863"/>
    </row>
    <row r="93" spans="1:9" s="480" customFormat="1" ht="153.75" thickBot="1" x14ac:dyDescent="0.25">
      <c r="A93" s="932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1" t="s">
        <v>1102</v>
      </c>
      <c r="G95" s="862"/>
      <c r="H95" s="862"/>
      <c r="I95" s="863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1" t="s">
        <v>1129</v>
      </c>
      <c r="G96" s="862"/>
      <c r="H96" s="862"/>
      <c r="I96" s="863"/>
    </row>
    <row r="97" spans="1:8" ht="15.75" thickBot="1" x14ac:dyDescent="0.3">
      <c r="A97" s="926" t="s">
        <v>454</v>
      </c>
      <c r="B97" s="927"/>
      <c r="C97" s="927"/>
      <c r="D97" s="927"/>
      <c r="E97" s="928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1" t="s">
        <v>1131</v>
      </c>
      <c r="E98" s="862"/>
      <c r="F98" s="862"/>
      <c r="G98" s="863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1" t="s">
        <v>1132</v>
      </c>
      <c r="E99" s="862"/>
      <c r="F99" s="862"/>
      <c r="G99" s="863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1" t="s">
        <v>1135</v>
      </c>
      <c r="D104" s="862"/>
      <c r="E104" s="862"/>
      <c r="F104" s="863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6" t="s">
        <v>468</v>
      </c>
      <c r="B106" s="817"/>
      <c r="C106" s="817"/>
      <c r="D106" s="424" t="s">
        <v>367</v>
      </c>
    </row>
    <row r="107" spans="1:8" ht="15.75" thickBot="1" x14ac:dyDescent="0.3">
      <c r="A107" s="818"/>
      <c r="B107" s="819"/>
      <c r="C107" s="819"/>
      <c r="D107" s="571" t="s">
        <v>13</v>
      </c>
      <c r="E107" s="861" t="s">
        <v>1089</v>
      </c>
      <c r="F107" s="862"/>
      <c r="G107" s="862"/>
      <c r="H107" s="863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2026-08-28T13:57:23Z</dcterms:modified>
</cp:coreProperties>
</file>